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動径と緯度" sheetId="1" r:id="rId1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Owner</author>
  </authors>
  <commentList>
    <comment ref="D98" authorId="0">
      <text>
        <r>
          <rPr>
            <b/>
            <sz val="9"/>
            <rFont val="ＭＳ Ｐゴシック"/>
            <family val="3"/>
          </rPr>
          <t>a0はボーア半径</t>
        </r>
      </text>
    </comment>
    <comment ref="E99" authorId="0">
      <text>
        <r>
          <rPr>
            <b/>
            <sz val="9"/>
            <rFont val="ＭＳ Ｐゴシック"/>
            <family val="3"/>
          </rPr>
          <t>l=0だと有限、それ以外だとゼロ</t>
        </r>
      </text>
    </comment>
    <comment ref="E97" authorId="0">
      <text>
        <r>
          <rPr>
            <b/>
            <sz val="9"/>
            <rFont val="ＭＳ Ｐゴシック"/>
            <family val="3"/>
          </rPr>
          <t>規格化するための、
波動関数の2乗和ルート
これをゼロに仕向けると固有値が得られる</t>
        </r>
      </text>
    </comment>
    <comment ref="G44" authorId="0">
      <text>
        <r>
          <rPr>
            <b/>
            <sz val="9"/>
            <rFont val="ＭＳ Ｐゴシック"/>
            <family val="3"/>
          </rPr>
          <t>ナンバーのところにコピペするとdelを押すだけで固有値一覧が見れる</t>
        </r>
      </text>
    </comment>
    <comment ref="J45" authorId="0">
      <text>
        <r>
          <rPr>
            <b/>
            <sz val="9"/>
            <rFont val="ＭＳ Ｐゴシック"/>
            <family val="3"/>
          </rPr>
          <t>循環参照を使うと固有値探しが少し楽になる
量子数のところにコピペして、初期値と増分を調整しながら探すと早い
rmsがゼロに収束しない(漸近タイプ)なので二分法が使えなかった。
ただし循環参照はちょっと脆弱</t>
        </r>
      </text>
    </comment>
    <comment ref="J98" authorId="0">
      <text>
        <r>
          <rPr>
            <b/>
            <sz val="9"/>
            <rFont val="ＭＳ Ｐゴシック"/>
            <family val="3"/>
          </rPr>
          <t>θは緯度。
極をゼロとする</t>
        </r>
      </text>
    </comment>
    <comment ref="I98" authorId="0">
      <text>
        <r>
          <rPr>
            <b/>
            <sz val="9"/>
            <rFont val="ＭＳ Ｐゴシック"/>
            <family val="3"/>
          </rPr>
          <t>zは回転軸方向の位置</t>
        </r>
      </text>
    </comment>
    <comment ref="K97" authorId="0">
      <text>
        <r>
          <rPr>
            <b/>
            <sz val="9"/>
            <rFont val="ＭＳ Ｐゴシック"/>
            <family val="3"/>
          </rPr>
          <t>なぜか√2をかけると解析解とピッタリだった
うまく理解できなかった</t>
        </r>
      </text>
    </comment>
    <comment ref="K99" authorId="0">
      <text>
        <r>
          <rPr>
            <b/>
            <sz val="9"/>
            <rFont val="ＭＳ Ｐゴシック"/>
            <family val="3"/>
          </rPr>
          <t>lとmの和だか差(どっちでもいい)の偶奇で、波動関数の偶奇が決まる
偶関数だったらここを有限、奇関数だったらゼロ</t>
        </r>
      </text>
    </comment>
    <comment ref="K100" authorId="0">
      <text>
        <r>
          <rPr>
            <b/>
            <sz val="9"/>
            <rFont val="ＭＳ Ｐゴシック"/>
            <family val="3"/>
          </rPr>
          <t>偶関数だったらここをゼロ
奇関数だったらここを有限に。</t>
        </r>
      </text>
    </comment>
    <comment ref="L199" authorId="0">
      <text>
        <r>
          <rPr>
            <b/>
            <sz val="9"/>
            <rFont val="ＭＳ Ｐゴシック"/>
            <family val="3"/>
          </rPr>
          <t>偶関数だったらy軸対称、奇関数だったら原点対称</t>
        </r>
      </text>
    </comment>
    <comment ref="E44" authorId="0">
      <text>
        <r>
          <rPr>
            <b/>
            <sz val="9"/>
            <rFont val="ＭＳ Ｐゴシック"/>
            <family val="3"/>
          </rPr>
          <t>ナンバーのところにコピペするとdelを押すだけで固有値一覧が見れる</t>
        </r>
      </text>
    </comment>
    <comment ref="E45" authorId="0">
      <text>
        <r>
          <rPr>
            <b/>
            <sz val="9"/>
            <rFont val="ＭＳ Ｐゴシック"/>
            <family val="3"/>
          </rPr>
          <t>循環参照を使うと固有値探しが少し楽になる
量子数のところにコピペして、初期値と増分を調整しながら探すと早い
rmsがゼロに収束しない(漸近タイプ)なので二分法が使えなかった。
ただし循環参照はちょっと脆弱</t>
        </r>
      </text>
    </comment>
    <comment ref="E47" authorId="0">
      <text>
        <r>
          <rPr>
            <b/>
            <sz val="9"/>
            <rFont val="ＭＳ Ｐゴシック"/>
            <family val="3"/>
          </rPr>
          <t>循環参照を使うと固有値探しが少し楽になる
量子数のところにコピペして、初期値と増分を調整しながら探すと早い
rmsがゼロに収束しない(漸近タイプ)なので二分法が使えなかった。
ただし循環参照はちょっと脆弱</t>
        </r>
      </text>
    </comment>
    <comment ref="E48" authorId="0">
      <text>
        <r>
          <rPr>
            <b/>
            <sz val="9"/>
            <rFont val="ＭＳ Ｐゴシック"/>
            <family val="3"/>
          </rPr>
          <t>循環参照を使うと固有値探しが少し楽になる
量子数のところにコピペして、初期値と増分を調整しながら探すと早い
rmsがゼロに収束しない(漸近タイプ)なので二分法が使えなかった。
ただし循環参照はちょっと脆弱</t>
        </r>
      </text>
    </comment>
    <comment ref="J92" authorId="0">
      <text>
        <r>
          <rPr>
            <b/>
            <sz val="9"/>
            <rFont val="ＭＳ Ｐゴシック"/>
            <family val="3"/>
          </rPr>
          <t>l+mのmod2が小数になる可能性を桁切り捨てで排除してます
-1のl+m乗とかに使います</t>
        </r>
      </text>
    </comment>
    <comment ref="E46" authorId="0">
      <text>
        <r>
          <rPr>
            <b/>
            <sz val="9"/>
            <rFont val="ＭＳ Ｐゴシック"/>
            <family val="3"/>
          </rPr>
          <t>循環参照を使うと固有値探しが少し楽になる
量子数のところにコピペして、初期値と増分を調整しながら探すと早い
rmsがゼロに収束しない(漸近タイプ)なので二分法が使えなかった。
ただし循環参照はちょっと脆弱</t>
        </r>
      </text>
    </comment>
  </commentList>
</comments>
</file>

<file path=xl/sharedStrings.xml><?xml version="1.0" encoding="utf-8"?>
<sst xmlns="http://schemas.openxmlformats.org/spreadsheetml/2006/main" count="52" uniqueCount="43">
  <si>
    <t>R(規格化前)</t>
  </si>
  <si>
    <t>量子数</t>
  </si>
  <si>
    <t>l</t>
  </si>
  <si>
    <t>m</t>
  </si>
  <si>
    <t>no</t>
  </si>
  <si>
    <t>n</t>
  </si>
  <si>
    <t>n</t>
  </si>
  <si>
    <t>l</t>
  </si>
  <si>
    <t>dρ</t>
  </si>
  <si>
    <t>dR</t>
  </si>
  <si>
    <t>rms</t>
  </si>
  <si>
    <t>ρ</t>
  </si>
  <si>
    <t>r/a0</t>
  </si>
  <si>
    <t>mod</t>
  </si>
  <si>
    <t>dz</t>
  </si>
  <si>
    <t>dp</t>
  </si>
  <si>
    <t>z</t>
  </si>
  <si>
    <t>|m|</t>
  </si>
  <si>
    <t>No</t>
  </si>
  <si>
    <t>rms</t>
  </si>
  <si>
    <t>理論値（整数）</t>
  </si>
  <si>
    <t>(シミュレーション用小数）</t>
  </si>
  <si>
    <t>存在確率</t>
  </si>
  <si>
    <t>波動関数</t>
  </si>
  <si>
    <t>l(方位用)</t>
  </si>
  <si>
    <t>l(動径用)</t>
  </si>
  <si>
    <t>コンソール</t>
  </si>
  <si>
    <t>n,l,m</t>
  </si>
  <si>
    <t>循環参照</t>
  </si>
  <si>
    <t>秒数取出し</t>
  </si>
  <si>
    <t>動径</t>
  </si>
  <si>
    <t>θ[°]</t>
  </si>
  <si>
    <t>P(規格化前)</t>
  </si>
  <si>
    <t>n,l,m：整数</t>
  </si>
  <si>
    <t>-l≦m≦l</t>
  </si>
  <si>
    <t>0≦l≦n-1</t>
  </si>
  <si>
    <t>0＜n</t>
  </si>
  <si>
    <t>スイッチ→</t>
  </si>
  <si>
    <t>if（スイッチがゼロだったら、真：初期値を返す、偽：自分自身に増分を足す）</t>
  </si>
  <si>
    <t>no部分は秒数を取り出して下の表から抽出させてますが、手入力で1～20までの数値を入れて遊んでみてもいいかもしれません</t>
  </si>
  <si>
    <t>量子数n,l,mはnoに応じて下の表から抽出してますが、循環参照で固有値を走査して遊んでみてもいいかもしれません</t>
  </si>
  <si>
    <t>5万をかけてるのは速さです</t>
  </si>
  <si>
    <t>緯度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</si>
</sst>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_ "/>
    <numFmt numFmtId="179" formatCode="0.0000_ "/>
    <numFmt numFmtId="180" formatCode="0.00000_ "/>
    <numFmt numFmtId="181" formatCode="0.000000_ "/>
    <numFmt numFmtId="182" formatCode="0.0000000_ "/>
    <numFmt numFmtId="183" formatCode="0.00000000_ "/>
    <numFmt numFmtId="184" formatCode="0.000000000_ "/>
    <numFmt numFmtId="185" formatCode="0.0000000000_ "/>
    <numFmt numFmtId="186" formatCode="0.00000000000_ "/>
    <numFmt numFmtId="187" formatCode="0.000000000000_ "/>
    <numFmt numFmtId="188" formatCode="0.0000000000000_ "/>
    <numFmt numFmtId="189" formatCode="0.00000000000000_ "/>
    <numFmt numFmtId="190" formatCode="0.000000000000000_ "/>
    <numFmt numFmtId="191" formatCode="0_ "/>
    <numFmt numFmtId="192" formatCode="0.E+00"/>
    <numFmt numFmtId="193" formatCode="0.00000000000000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.75"/>
      <name val="ＭＳ Ｐゴシック"/>
      <family val="3"/>
    </font>
    <font>
      <b/>
      <sz val="9"/>
      <name val="ＭＳ Ｐゴシック"/>
      <family val="3"/>
    </font>
    <font>
      <sz val="11"/>
      <color indexed="12"/>
      <name val="ＭＳ Ｐゴシック"/>
      <family val="3"/>
    </font>
    <font>
      <sz val="9.75"/>
      <name val="ＭＳ Ｐゴシック"/>
      <family val="3"/>
    </font>
    <font>
      <sz val="11"/>
      <color indexed="10"/>
      <name val="ＭＳ Ｐゴシック"/>
      <family val="3"/>
    </font>
    <font>
      <b/>
      <sz val="11.75"/>
      <name val="ＭＳ Ｐゴシック"/>
      <family val="3"/>
    </font>
    <font>
      <sz val="8.75"/>
      <name val="ＭＳ Ｐゴシック"/>
      <family val="3"/>
    </font>
    <font>
      <b/>
      <sz val="10.75"/>
      <name val="ＭＳ Ｐゴシック"/>
      <family val="3"/>
    </font>
    <font>
      <sz val="10.75"/>
      <name val="ＭＳ Ｐゴシック"/>
      <family val="3"/>
    </font>
    <font>
      <b/>
      <sz val="20"/>
      <color indexed="10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191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91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179" fontId="0" fillId="2" borderId="1" xfId="0" applyNumberFormat="1" applyFill="1" applyBorder="1" applyAlignment="1">
      <alignment vertical="center"/>
    </xf>
    <xf numFmtId="191" fontId="0" fillId="2" borderId="1" xfId="0" applyNumberForma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191" fontId="0" fillId="0" borderId="13" xfId="0" applyNumberForma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2" xfId="0" applyNumberForma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182" fontId="0" fillId="0" borderId="9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91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0" fillId="2" borderId="9" xfId="0" applyNumberFormat="1" applyFill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2" borderId="9" xfId="0" applyNumberFormat="1" applyFill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128"/>
          <c:w val="0.922"/>
          <c:h val="0.65625"/>
        </c:manualLayout>
      </c:layout>
      <c:scatterChart>
        <c:scatterStyle val="line"/>
        <c:varyColors val="0"/>
        <c:ser>
          <c:idx val="0"/>
          <c:order val="0"/>
          <c:tx>
            <c:strRef>
              <c:f>'動径と緯度'!$F$98</c:f>
              <c:strCache>
                <c:ptCount val="1"/>
                <c:pt idx="0">
                  <c:v>波動関数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'動径と緯度'!$D$99:$D$670</c:f>
              <c:numCache>
                <c:ptCount val="572"/>
                <c:pt idx="0">
                  <c:v>0</c:v>
                </c:pt>
                <c:pt idx="1">
                  <c:v>0.41639989999998694</c:v>
                </c:pt>
                <c:pt idx="2">
                  <c:v>0.8327997999999739</c:v>
                </c:pt>
                <c:pt idx="3">
                  <c:v>1.2491996999999608</c:v>
                </c:pt>
                <c:pt idx="4">
                  <c:v>1.6655995999999478</c:v>
                </c:pt>
                <c:pt idx="5">
                  <c:v>2.0819994999999345</c:v>
                </c:pt>
                <c:pt idx="6">
                  <c:v>2.4983993999999212</c:v>
                </c:pt>
                <c:pt idx="7">
                  <c:v>2.914799299999908</c:v>
                </c:pt>
                <c:pt idx="8">
                  <c:v>3.331199199999895</c:v>
                </c:pt>
                <c:pt idx="9">
                  <c:v>3.747599099999882</c:v>
                </c:pt>
                <c:pt idx="10">
                  <c:v>4.163998999999868</c:v>
                </c:pt>
                <c:pt idx="11">
                  <c:v>4.580398899999856</c:v>
                </c:pt>
                <c:pt idx="12">
                  <c:v>4.9967987999998424</c:v>
                </c:pt>
                <c:pt idx="13">
                  <c:v>5.41319869999983</c:v>
                </c:pt>
                <c:pt idx="14">
                  <c:v>5.829598599999817</c:v>
                </c:pt>
                <c:pt idx="15">
                  <c:v>6.245998499999804</c:v>
                </c:pt>
                <c:pt idx="16">
                  <c:v>6.662398399999792</c:v>
                </c:pt>
                <c:pt idx="17">
                  <c:v>7.078798299999779</c:v>
                </c:pt>
                <c:pt idx="18">
                  <c:v>7.495198199999766</c:v>
                </c:pt>
                <c:pt idx="19">
                  <c:v>7.911598099999754</c:v>
                </c:pt>
                <c:pt idx="20">
                  <c:v>8.32799799999974</c:v>
                </c:pt>
                <c:pt idx="21">
                  <c:v>8.744397899999727</c:v>
                </c:pt>
                <c:pt idx="22">
                  <c:v>9.160797799999715</c:v>
                </c:pt>
                <c:pt idx="23">
                  <c:v>9.5771976999997</c:v>
                </c:pt>
                <c:pt idx="24">
                  <c:v>9.993597599999688</c:v>
                </c:pt>
                <c:pt idx="25">
                  <c:v>10.409997499999676</c:v>
                </c:pt>
                <c:pt idx="26">
                  <c:v>10.826397399999664</c:v>
                </c:pt>
                <c:pt idx="27">
                  <c:v>11.242797299999651</c:v>
                </c:pt>
                <c:pt idx="28">
                  <c:v>11.659197199999639</c:v>
                </c:pt>
                <c:pt idx="29">
                  <c:v>12.075597099999625</c:v>
                </c:pt>
                <c:pt idx="30">
                  <c:v>12.491996999999612</c:v>
                </c:pt>
                <c:pt idx="31">
                  <c:v>12.9083968999996</c:v>
                </c:pt>
                <c:pt idx="32">
                  <c:v>13.324796799999588</c:v>
                </c:pt>
                <c:pt idx="33">
                  <c:v>13.741196699999575</c:v>
                </c:pt>
                <c:pt idx="34">
                  <c:v>14.157596599999561</c:v>
                </c:pt>
                <c:pt idx="35">
                  <c:v>14.573996499999549</c:v>
                </c:pt>
                <c:pt idx="36">
                  <c:v>14.990396399999536</c:v>
                </c:pt>
                <c:pt idx="37">
                  <c:v>15.406796299999524</c:v>
                </c:pt>
                <c:pt idx="38">
                  <c:v>15.823196199999511</c:v>
                </c:pt>
                <c:pt idx="39">
                  <c:v>16.2395960999995</c:v>
                </c:pt>
                <c:pt idx="40">
                  <c:v>16.655995999999483</c:v>
                </c:pt>
                <c:pt idx="41">
                  <c:v>17.072395899999467</c:v>
                </c:pt>
                <c:pt idx="42">
                  <c:v>17.488795799999455</c:v>
                </c:pt>
                <c:pt idx="43">
                  <c:v>17.90519569999944</c:v>
                </c:pt>
                <c:pt idx="44">
                  <c:v>18.321595599999426</c:v>
                </c:pt>
                <c:pt idx="45">
                  <c:v>18.73799549999941</c:v>
                </c:pt>
                <c:pt idx="46">
                  <c:v>19.154395399999395</c:v>
                </c:pt>
                <c:pt idx="47">
                  <c:v>19.570795299999382</c:v>
                </c:pt>
                <c:pt idx="48">
                  <c:v>19.987195199999366</c:v>
                </c:pt>
                <c:pt idx="49">
                  <c:v>20.403595099999354</c:v>
                </c:pt>
                <c:pt idx="50">
                  <c:v>20.819994999999338</c:v>
                </c:pt>
                <c:pt idx="51">
                  <c:v>21.236394899999322</c:v>
                </c:pt>
                <c:pt idx="52">
                  <c:v>21.65279479999931</c:v>
                </c:pt>
                <c:pt idx="53">
                  <c:v>22.069194699999294</c:v>
                </c:pt>
                <c:pt idx="54">
                  <c:v>22.485594599999278</c:v>
                </c:pt>
                <c:pt idx="55">
                  <c:v>22.901994499999265</c:v>
                </c:pt>
                <c:pt idx="56">
                  <c:v>23.31839439999925</c:v>
                </c:pt>
                <c:pt idx="57">
                  <c:v>23.734794299999237</c:v>
                </c:pt>
                <c:pt idx="58">
                  <c:v>24.15119419999922</c:v>
                </c:pt>
                <c:pt idx="59">
                  <c:v>24.567594099999205</c:v>
                </c:pt>
                <c:pt idx="60">
                  <c:v>24.983993999999193</c:v>
                </c:pt>
                <c:pt idx="61">
                  <c:v>25.400393899999177</c:v>
                </c:pt>
                <c:pt idx="62">
                  <c:v>25.816793799999164</c:v>
                </c:pt>
                <c:pt idx="63">
                  <c:v>26.23319369999915</c:v>
                </c:pt>
                <c:pt idx="64">
                  <c:v>26.649593599999132</c:v>
                </c:pt>
                <c:pt idx="65">
                  <c:v>27.06599349999912</c:v>
                </c:pt>
                <c:pt idx="66">
                  <c:v>27.482393399999104</c:v>
                </c:pt>
                <c:pt idx="67">
                  <c:v>27.898793299999088</c:v>
                </c:pt>
                <c:pt idx="68">
                  <c:v>28.315193199999076</c:v>
                </c:pt>
                <c:pt idx="69">
                  <c:v>28.73159309999906</c:v>
                </c:pt>
                <c:pt idx="70">
                  <c:v>29.147992999999047</c:v>
                </c:pt>
                <c:pt idx="71">
                  <c:v>29.56439289999903</c:v>
                </c:pt>
                <c:pt idx="72">
                  <c:v>29.980792799999016</c:v>
                </c:pt>
                <c:pt idx="73">
                  <c:v>30.397192699999003</c:v>
                </c:pt>
                <c:pt idx="74">
                  <c:v>30.813592599998987</c:v>
                </c:pt>
                <c:pt idx="75">
                  <c:v>31.229992499998975</c:v>
                </c:pt>
                <c:pt idx="76">
                  <c:v>31.64639239999896</c:v>
                </c:pt>
                <c:pt idx="77">
                  <c:v>32.06279229999895</c:v>
                </c:pt>
                <c:pt idx="78">
                  <c:v>32.47919219999893</c:v>
                </c:pt>
                <c:pt idx="79">
                  <c:v>32.895592099998915</c:v>
                </c:pt>
                <c:pt idx="80">
                  <c:v>33.3119919999989</c:v>
                </c:pt>
                <c:pt idx="81">
                  <c:v>33.72839189999888</c:v>
                </c:pt>
                <c:pt idx="82">
                  <c:v>34.14479179999887</c:v>
                </c:pt>
                <c:pt idx="83">
                  <c:v>34.56119169999886</c:v>
                </c:pt>
                <c:pt idx="84">
                  <c:v>34.97759159999884</c:v>
                </c:pt>
                <c:pt idx="85">
                  <c:v>35.393991499998826</c:v>
                </c:pt>
                <c:pt idx="86">
                  <c:v>35.810391399998814</c:v>
                </c:pt>
                <c:pt idx="87">
                  <c:v>36.2267912999988</c:v>
                </c:pt>
                <c:pt idx="88">
                  <c:v>36.64319119999878</c:v>
                </c:pt>
                <c:pt idx="89">
                  <c:v>37.05959109999877</c:v>
                </c:pt>
                <c:pt idx="90">
                  <c:v>37.47599099999876</c:v>
                </c:pt>
                <c:pt idx="91">
                  <c:v>37.89239089999874</c:v>
                </c:pt>
                <c:pt idx="92">
                  <c:v>38.308790799998725</c:v>
                </c:pt>
                <c:pt idx="93">
                  <c:v>38.72519069999871</c:v>
                </c:pt>
                <c:pt idx="94">
                  <c:v>39.14159059999869</c:v>
                </c:pt>
                <c:pt idx="95">
                  <c:v>39.55799049999868</c:v>
                </c:pt>
                <c:pt idx="96">
                  <c:v>39.97439039999867</c:v>
                </c:pt>
                <c:pt idx="97">
                  <c:v>40.39079029999865</c:v>
                </c:pt>
                <c:pt idx="98">
                  <c:v>40.80719019999864</c:v>
                </c:pt>
                <c:pt idx="99">
                  <c:v>41.223590099998624</c:v>
                </c:pt>
                <c:pt idx="100">
                  <c:v>41.63998999999861</c:v>
                </c:pt>
                <c:pt idx="101">
                  <c:v>42.05638989999859</c:v>
                </c:pt>
                <c:pt idx="102">
                  <c:v>42.47278979999858</c:v>
                </c:pt>
                <c:pt idx="103">
                  <c:v>42.88918969999857</c:v>
                </c:pt>
                <c:pt idx="104">
                  <c:v>43.30558959999855</c:v>
                </c:pt>
                <c:pt idx="105">
                  <c:v>43.721989499998536</c:v>
                </c:pt>
                <c:pt idx="106">
                  <c:v>44.13838939999852</c:v>
                </c:pt>
                <c:pt idx="107">
                  <c:v>44.554789299998504</c:v>
                </c:pt>
                <c:pt idx="108">
                  <c:v>44.97118919999849</c:v>
                </c:pt>
                <c:pt idx="109">
                  <c:v>45.38758909999848</c:v>
                </c:pt>
                <c:pt idx="110">
                  <c:v>45.80398899999846</c:v>
                </c:pt>
                <c:pt idx="111">
                  <c:v>46.22038889999845</c:v>
                </c:pt>
                <c:pt idx="112">
                  <c:v>46.636788799998435</c:v>
                </c:pt>
                <c:pt idx="113">
                  <c:v>47.05318869999842</c:v>
                </c:pt>
                <c:pt idx="114">
                  <c:v>47.4695885999984</c:v>
                </c:pt>
                <c:pt idx="115">
                  <c:v>47.88598849999839</c:v>
                </c:pt>
                <c:pt idx="116">
                  <c:v>48.30238839999838</c:v>
                </c:pt>
                <c:pt idx="117">
                  <c:v>48.71878829999836</c:v>
                </c:pt>
                <c:pt idx="118">
                  <c:v>49.135188199998346</c:v>
                </c:pt>
                <c:pt idx="119">
                  <c:v>49.551588099998334</c:v>
                </c:pt>
                <c:pt idx="120">
                  <c:v>49.967987999998314</c:v>
                </c:pt>
                <c:pt idx="121">
                  <c:v>50.3843878999983</c:v>
                </c:pt>
                <c:pt idx="122">
                  <c:v>50.80078779999829</c:v>
                </c:pt>
                <c:pt idx="123">
                  <c:v>51.21718769999827</c:v>
                </c:pt>
                <c:pt idx="124">
                  <c:v>51.63358759999826</c:v>
                </c:pt>
                <c:pt idx="125">
                  <c:v>52.049987499998245</c:v>
                </c:pt>
                <c:pt idx="126">
                  <c:v>52.46638739999823</c:v>
                </c:pt>
                <c:pt idx="127">
                  <c:v>52.88278729999821</c:v>
                </c:pt>
                <c:pt idx="128">
                  <c:v>53.2991871999982</c:v>
                </c:pt>
                <c:pt idx="129">
                  <c:v>53.71558709999819</c:v>
                </c:pt>
                <c:pt idx="130">
                  <c:v>54.13198699999817</c:v>
                </c:pt>
                <c:pt idx="131">
                  <c:v>54.54838689999816</c:v>
                </c:pt>
                <c:pt idx="132">
                  <c:v>54.964786799998144</c:v>
                </c:pt>
                <c:pt idx="133">
                  <c:v>55.381186699998125</c:v>
                </c:pt>
                <c:pt idx="134">
                  <c:v>55.79758659999811</c:v>
                </c:pt>
                <c:pt idx="135">
                  <c:v>56.2139864999981</c:v>
                </c:pt>
                <c:pt idx="136">
                  <c:v>56.63038639999808</c:v>
                </c:pt>
                <c:pt idx="137">
                  <c:v>57.04678629999807</c:v>
                </c:pt>
                <c:pt idx="138">
                  <c:v>57.463186199998056</c:v>
                </c:pt>
                <c:pt idx="139">
                  <c:v>57.87958609999804</c:v>
                </c:pt>
                <c:pt idx="140">
                  <c:v>58.295985999998024</c:v>
                </c:pt>
                <c:pt idx="141">
                  <c:v>58.71238589999801</c:v>
                </c:pt>
                <c:pt idx="142">
                  <c:v>59.128785799998</c:v>
                </c:pt>
                <c:pt idx="143">
                  <c:v>59.54518569999798</c:v>
                </c:pt>
                <c:pt idx="144">
                  <c:v>59.96158559999797</c:v>
                </c:pt>
                <c:pt idx="145">
                  <c:v>60.377985499997955</c:v>
                </c:pt>
                <c:pt idx="146">
                  <c:v>60.794385399997935</c:v>
                </c:pt>
                <c:pt idx="147">
                  <c:v>61.21078529999792</c:v>
                </c:pt>
                <c:pt idx="148">
                  <c:v>61.62718519999791</c:v>
                </c:pt>
                <c:pt idx="149">
                  <c:v>62.04358509999789</c:v>
                </c:pt>
                <c:pt idx="150">
                  <c:v>62.45998499999788</c:v>
                </c:pt>
                <c:pt idx="151">
                  <c:v>62.876384899997866</c:v>
                </c:pt>
                <c:pt idx="152">
                  <c:v>63.292784799997854</c:v>
                </c:pt>
                <c:pt idx="153">
                  <c:v>63.709184699997834</c:v>
                </c:pt>
                <c:pt idx="154">
                  <c:v>64.12558459999782</c:v>
                </c:pt>
                <c:pt idx="155">
                  <c:v>64.54198449999781</c:v>
                </c:pt>
                <c:pt idx="156">
                  <c:v>64.9583843999978</c:v>
                </c:pt>
                <c:pt idx="157">
                  <c:v>65.37478429999777</c:v>
                </c:pt>
                <c:pt idx="158">
                  <c:v>65.79118419999776</c:v>
                </c:pt>
                <c:pt idx="159">
                  <c:v>66.20758409999775</c:v>
                </c:pt>
                <c:pt idx="160">
                  <c:v>66.62398399999773</c:v>
                </c:pt>
                <c:pt idx="161">
                  <c:v>67.04038389999772</c:v>
                </c:pt>
                <c:pt idx="162">
                  <c:v>67.45678379999771</c:v>
                </c:pt>
                <c:pt idx="163">
                  <c:v>67.87318369999771</c:v>
                </c:pt>
                <c:pt idx="164">
                  <c:v>68.2895835999977</c:v>
                </c:pt>
                <c:pt idx="165">
                  <c:v>68.70598349999769</c:v>
                </c:pt>
                <c:pt idx="166">
                  <c:v>69.12238339999769</c:v>
                </c:pt>
                <c:pt idx="167">
                  <c:v>69.53878329999768</c:v>
                </c:pt>
                <c:pt idx="168">
                  <c:v>69.95518319999766</c:v>
                </c:pt>
                <c:pt idx="169">
                  <c:v>70.37158309999766</c:v>
                </c:pt>
                <c:pt idx="170">
                  <c:v>70.78798299999765</c:v>
                </c:pt>
                <c:pt idx="171">
                  <c:v>71.20438289999765</c:v>
                </c:pt>
                <c:pt idx="172">
                  <c:v>71.62078279999764</c:v>
                </c:pt>
                <c:pt idx="173">
                  <c:v>72.03718269999763</c:v>
                </c:pt>
                <c:pt idx="174">
                  <c:v>72.45358259999763</c:v>
                </c:pt>
                <c:pt idx="175">
                  <c:v>72.86998249999762</c:v>
                </c:pt>
                <c:pt idx="176">
                  <c:v>73.2863823999976</c:v>
                </c:pt>
                <c:pt idx="177">
                  <c:v>73.70278229999761</c:v>
                </c:pt>
                <c:pt idx="178">
                  <c:v>74.1191821999976</c:v>
                </c:pt>
                <c:pt idx="179">
                  <c:v>74.53558209999758</c:v>
                </c:pt>
                <c:pt idx="180">
                  <c:v>74.95198199999759</c:v>
                </c:pt>
                <c:pt idx="181">
                  <c:v>75.36838189999757</c:v>
                </c:pt>
                <c:pt idx="182">
                  <c:v>75.78478179999757</c:v>
                </c:pt>
                <c:pt idx="183">
                  <c:v>76.20118169999756</c:v>
                </c:pt>
                <c:pt idx="184">
                  <c:v>76.61758159999755</c:v>
                </c:pt>
                <c:pt idx="185">
                  <c:v>77.03398149999755</c:v>
                </c:pt>
                <c:pt idx="186">
                  <c:v>77.45038139999754</c:v>
                </c:pt>
                <c:pt idx="187">
                  <c:v>77.86678129999753</c:v>
                </c:pt>
                <c:pt idx="188">
                  <c:v>78.28318119999753</c:v>
                </c:pt>
                <c:pt idx="189">
                  <c:v>78.69958109999752</c:v>
                </c:pt>
                <c:pt idx="190">
                  <c:v>79.1159809999975</c:v>
                </c:pt>
                <c:pt idx="191">
                  <c:v>79.5323808999975</c:v>
                </c:pt>
                <c:pt idx="192">
                  <c:v>79.9487807999975</c:v>
                </c:pt>
                <c:pt idx="193">
                  <c:v>80.3651806999975</c:v>
                </c:pt>
                <c:pt idx="194">
                  <c:v>80.78158059999748</c:v>
                </c:pt>
                <c:pt idx="195">
                  <c:v>81.19798049999747</c:v>
                </c:pt>
                <c:pt idx="196">
                  <c:v>81.61438039999747</c:v>
                </c:pt>
                <c:pt idx="197">
                  <c:v>82.03078029999746</c:v>
                </c:pt>
                <c:pt idx="198">
                  <c:v>82.44718019999745</c:v>
                </c:pt>
                <c:pt idx="199">
                  <c:v>82.86358009999745</c:v>
                </c:pt>
                <c:pt idx="200">
                  <c:v>83.27997999999744</c:v>
                </c:pt>
                <c:pt idx="201">
                  <c:v>83.69637989999744</c:v>
                </c:pt>
                <c:pt idx="202">
                  <c:v>84.11277979999743</c:v>
                </c:pt>
                <c:pt idx="203">
                  <c:v>84.52917969999741</c:v>
                </c:pt>
                <c:pt idx="204">
                  <c:v>84.94557959999742</c:v>
                </c:pt>
                <c:pt idx="205">
                  <c:v>85.3619794999974</c:v>
                </c:pt>
                <c:pt idx="206">
                  <c:v>85.77837939999739</c:v>
                </c:pt>
                <c:pt idx="207">
                  <c:v>86.19477929999739</c:v>
                </c:pt>
                <c:pt idx="208">
                  <c:v>86.61117919999738</c:v>
                </c:pt>
                <c:pt idx="209">
                  <c:v>87.02757909999737</c:v>
                </c:pt>
                <c:pt idx="210">
                  <c:v>87.44397899999737</c:v>
                </c:pt>
                <c:pt idx="211">
                  <c:v>87.86037889999736</c:v>
                </c:pt>
                <c:pt idx="212">
                  <c:v>88.27677879999736</c:v>
                </c:pt>
                <c:pt idx="213">
                  <c:v>88.69317869999735</c:v>
                </c:pt>
                <c:pt idx="214">
                  <c:v>89.10957859999733</c:v>
                </c:pt>
                <c:pt idx="215">
                  <c:v>89.52597849999734</c:v>
                </c:pt>
                <c:pt idx="216">
                  <c:v>89.94237839999732</c:v>
                </c:pt>
                <c:pt idx="217">
                  <c:v>90.35877829999731</c:v>
                </c:pt>
                <c:pt idx="218">
                  <c:v>90.77517819999731</c:v>
                </c:pt>
                <c:pt idx="219">
                  <c:v>91.1915780999973</c:v>
                </c:pt>
                <c:pt idx="220">
                  <c:v>91.60797799999729</c:v>
                </c:pt>
                <c:pt idx="221">
                  <c:v>92.02437789999729</c:v>
                </c:pt>
                <c:pt idx="222">
                  <c:v>92.44077779999728</c:v>
                </c:pt>
                <c:pt idx="223">
                  <c:v>92.85717769999728</c:v>
                </c:pt>
                <c:pt idx="224">
                  <c:v>93.27357759999727</c:v>
                </c:pt>
                <c:pt idx="225">
                  <c:v>93.68997749999725</c:v>
                </c:pt>
                <c:pt idx="226">
                  <c:v>94.10637739999726</c:v>
                </c:pt>
                <c:pt idx="227">
                  <c:v>94.52277729999724</c:v>
                </c:pt>
                <c:pt idx="228">
                  <c:v>94.93917719999723</c:v>
                </c:pt>
                <c:pt idx="229">
                  <c:v>95.35557709999723</c:v>
                </c:pt>
                <c:pt idx="230">
                  <c:v>95.77197699999722</c:v>
                </c:pt>
                <c:pt idx="231">
                  <c:v>96.18837689999722</c:v>
                </c:pt>
                <c:pt idx="232">
                  <c:v>96.60477679999721</c:v>
                </c:pt>
                <c:pt idx="233">
                  <c:v>97.0211766999972</c:v>
                </c:pt>
                <c:pt idx="234">
                  <c:v>97.4375765999972</c:v>
                </c:pt>
                <c:pt idx="235">
                  <c:v>97.85397649999719</c:v>
                </c:pt>
                <c:pt idx="236">
                  <c:v>98.27037639999718</c:v>
                </c:pt>
                <c:pt idx="237">
                  <c:v>98.68677629999718</c:v>
                </c:pt>
                <c:pt idx="238">
                  <c:v>99.10317619999716</c:v>
                </c:pt>
                <c:pt idx="239">
                  <c:v>99.51957609999715</c:v>
                </c:pt>
                <c:pt idx="240">
                  <c:v>99.93597599999715</c:v>
                </c:pt>
                <c:pt idx="241">
                  <c:v>100.35237589999714</c:v>
                </c:pt>
                <c:pt idx="242">
                  <c:v>100.76877579999714</c:v>
                </c:pt>
                <c:pt idx="243">
                  <c:v>101.18517569999713</c:v>
                </c:pt>
                <c:pt idx="244">
                  <c:v>101.60157559999712</c:v>
                </c:pt>
                <c:pt idx="245">
                  <c:v>102.01797549999712</c:v>
                </c:pt>
                <c:pt idx="246">
                  <c:v>102.43437539999711</c:v>
                </c:pt>
                <c:pt idx="247">
                  <c:v>102.8507752999971</c:v>
                </c:pt>
                <c:pt idx="248">
                  <c:v>103.2671751999971</c:v>
                </c:pt>
                <c:pt idx="249">
                  <c:v>103.68357509999709</c:v>
                </c:pt>
                <c:pt idx="250">
                  <c:v>104.09997499999707</c:v>
                </c:pt>
                <c:pt idx="251">
                  <c:v>104.51637489999707</c:v>
                </c:pt>
                <c:pt idx="252">
                  <c:v>104.93277479999706</c:v>
                </c:pt>
                <c:pt idx="253">
                  <c:v>105.34917469999706</c:v>
                </c:pt>
                <c:pt idx="254">
                  <c:v>105.76557459999705</c:v>
                </c:pt>
                <c:pt idx="255">
                  <c:v>106.18197449999704</c:v>
                </c:pt>
                <c:pt idx="256">
                  <c:v>106.59837439999704</c:v>
                </c:pt>
                <c:pt idx="257">
                  <c:v>107.01477429999703</c:v>
                </c:pt>
                <c:pt idx="258">
                  <c:v>107.43117419999702</c:v>
                </c:pt>
                <c:pt idx="259">
                  <c:v>107.84757409999702</c:v>
                </c:pt>
                <c:pt idx="260">
                  <c:v>108.263973999997</c:v>
                </c:pt>
                <c:pt idx="261">
                  <c:v>108.68037389999701</c:v>
                </c:pt>
                <c:pt idx="262">
                  <c:v>109.096773799997</c:v>
                </c:pt>
                <c:pt idx="263">
                  <c:v>109.51317369999698</c:v>
                </c:pt>
                <c:pt idx="264">
                  <c:v>109.92957359999698</c:v>
                </c:pt>
                <c:pt idx="265">
                  <c:v>110.34597349999697</c:v>
                </c:pt>
                <c:pt idx="266">
                  <c:v>110.76237339999696</c:v>
                </c:pt>
                <c:pt idx="267">
                  <c:v>111.17877329999696</c:v>
                </c:pt>
                <c:pt idx="268">
                  <c:v>111.59517319999695</c:v>
                </c:pt>
                <c:pt idx="269">
                  <c:v>112.01157309999694</c:v>
                </c:pt>
                <c:pt idx="270">
                  <c:v>112.42797299999694</c:v>
                </c:pt>
                <c:pt idx="271">
                  <c:v>112.84437289999693</c:v>
                </c:pt>
                <c:pt idx="272">
                  <c:v>113.26077279999693</c:v>
                </c:pt>
                <c:pt idx="273">
                  <c:v>113.67717269999692</c:v>
                </c:pt>
                <c:pt idx="274">
                  <c:v>114.0935725999969</c:v>
                </c:pt>
                <c:pt idx="275">
                  <c:v>114.5099724999969</c:v>
                </c:pt>
                <c:pt idx="276">
                  <c:v>114.9263723999969</c:v>
                </c:pt>
                <c:pt idx="277">
                  <c:v>115.34277229999688</c:v>
                </c:pt>
                <c:pt idx="278">
                  <c:v>115.75917219999688</c:v>
                </c:pt>
                <c:pt idx="279">
                  <c:v>116.17557209999687</c:v>
                </c:pt>
                <c:pt idx="280">
                  <c:v>116.59197199999686</c:v>
                </c:pt>
                <c:pt idx="281">
                  <c:v>117.00837189999686</c:v>
                </c:pt>
                <c:pt idx="282">
                  <c:v>117.42477179999685</c:v>
                </c:pt>
                <c:pt idx="283">
                  <c:v>117.84117169999685</c:v>
                </c:pt>
                <c:pt idx="284">
                  <c:v>118.25757159999684</c:v>
                </c:pt>
                <c:pt idx="285">
                  <c:v>118.67397149999682</c:v>
                </c:pt>
                <c:pt idx="286">
                  <c:v>119.09037139999683</c:v>
                </c:pt>
                <c:pt idx="287">
                  <c:v>119.50677129999681</c:v>
                </c:pt>
                <c:pt idx="288">
                  <c:v>119.9231711999968</c:v>
                </c:pt>
                <c:pt idx="289">
                  <c:v>120.3395710999968</c:v>
                </c:pt>
                <c:pt idx="290">
                  <c:v>120.75597099999679</c:v>
                </c:pt>
                <c:pt idx="291">
                  <c:v>121.17237089999679</c:v>
                </c:pt>
                <c:pt idx="292">
                  <c:v>121.58877079999678</c:v>
                </c:pt>
                <c:pt idx="293">
                  <c:v>122.00517069999677</c:v>
                </c:pt>
                <c:pt idx="294">
                  <c:v>122.42157059999677</c:v>
                </c:pt>
                <c:pt idx="295">
                  <c:v>122.83797049999676</c:v>
                </c:pt>
                <c:pt idx="296">
                  <c:v>123.25437039999674</c:v>
                </c:pt>
                <c:pt idx="297">
                  <c:v>123.67077029999675</c:v>
                </c:pt>
                <c:pt idx="298">
                  <c:v>124.08717019999673</c:v>
                </c:pt>
                <c:pt idx="299">
                  <c:v>124.50357009999672</c:v>
                </c:pt>
                <c:pt idx="300">
                  <c:v>124.91996999999672</c:v>
                </c:pt>
                <c:pt idx="301">
                  <c:v>125.33636989999671</c:v>
                </c:pt>
                <c:pt idx="302">
                  <c:v>125.75276979999671</c:v>
                </c:pt>
                <c:pt idx="303">
                  <c:v>126.1691696999967</c:v>
                </c:pt>
                <c:pt idx="304">
                  <c:v>126.58556959999669</c:v>
                </c:pt>
                <c:pt idx="305">
                  <c:v>127.00196949999669</c:v>
                </c:pt>
                <c:pt idx="306">
                  <c:v>127.41836939999668</c:v>
                </c:pt>
                <c:pt idx="307">
                  <c:v>127.83476929999667</c:v>
                </c:pt>
                <c:pt idx="308">
                  <c:v>128.25116919999667</c:v>
                </c:pt>
                <c:pt idx="309">
                  <c:v>128.66756909999665</c:v>
                </c:pt>
                <c:pt idx="310">
                  <c:v>129.08396899999664</c:v>
                </c:pt>
                <c:pt idx="311">
                  <c:v>129.50036889999663</c:v>
                </c:pt>
                <c:pt idx="312">
                  <c:v>129.91676879999665</c:v>
                </c:pt>
                <c:pt idx="313">
                  <c:v>130.33316869999663</c:v>
                </c:pt>
                <c:pt idx="314">
                  <c:v>130.74956859999662</c:v>
                </c:pt>
                <c:pt idx="315">
                  <c:v>131.1659684999966</c:v>
                </c:pt>
                <c:pt idx="316">
                  <c:v>131.5823683999966</c:v>
                </c:pt>
                <c:pt idx="317">
                  <c:v>131.9987682999966</c:v>
                </c:pt>
                <c:pt idx="318">
                  <c:v>132.4151681999966</c:v>
                </c:pt>
                <c:pt idx="319">
                  <c:v>132.8315680999966</c:v>
                </c:pt>
                <c:pt idx="320">
                  <c:v>133.24796799999658</c:v>
                </c:pt>
                <c:pt idx="321">
                  <c:v>133.66436789999656</c:v>
                </c:pt>
                <c:pt idx="322">
                  <c:v>134.08076779999655</c:v>
                </c:pt>
                <c:pt idx="323">
                  <c:v>134.49716769999657</c:v>
                </c:pt>
                <c:pt idx="324">
                  <c:v>134.91356759999655</c:v>
                </c:pt>
                <c:pt idx="325">
                  <c:v>135.32996749999654</c:v>
                </c:pt>
                <c:pt idx="326">
                  <c:v>135.74636739999653</c:v>
                </c:pt>
                <c:pt idx="327">
                  <c:v>136.16276729999652</c:v>
                </c:pt>
                <c:pt idx="328">
                  <c:v>136.57916719999653</c:v>
                </c:pt>
                <c:pt idx="329">
                  <c:v>136.99556709999652</c:v>
                </c:pt>
                <c:pt idx="330">
                  <c:v>137.4119669999965</c:v>
                </c:pt>
                <c:pt idx="331">
                  <c:v>137.8283668999965</c:v>
                </c:pt>
                <c:pt idx="332">
                  <c:v>138.24476679999648</c:v>
                </c:pt>
                <c:pt idx="333">
                  <c:v>138.66116669999647</c:v>
                </c:pt>
                <c:pt idx="334">
                  <c:v>139.0775665999965</c:v>
                </c:pt>
                <c:pt idx="335">
                  <c:v>139.49396649999647</c:v>
                </c:pt>
                <c:pt idx="336">
                  <c:v>139.91036639999646</c:v>
                </c:pt>
                <c:pt idx="337">
                  <c:v>140.32676629999645</c:v>
                </c:pt>
                <c:pt idx="338">
                  <c:v>140.74316619999644</c:v>
                </c:pt>
                <c:pt idx="339">
                  <c:v>141.15956609999645</c:v>
                </c:pt>
                <c:pt idx="340">
                  <c:v>141.57596599999644</c:v>
                </c:pt>
                <c:pt idx="341">
                  <c:v>141.99236589999643</c:v>
                </c:pt>
                <c:pt idx="342">
                  <c:v>142.40876579999642</c:v>
                </c:pt>
                <c:pt idx="343">
                  <c:v>142.8251656999964</c:v>
                </c:pt>
                <c:pt idx="344">
                  <c:v>143.2415655999964</c:v>
                </c:pt>
                <c:pt idx="345">
                  <c:v>143.6579654999964</c:v>
                </c:pt>
                <c:pt idx="346">
                  <c:v>144.0743653999964</c:v>
                </c:pt>
                <c:pt idx="347">
                  <c:v>144.49076529999638</c:v>
                </c:pt>
                <c:pt idx="348">
                  <c:v>144.90716519999637</c:v>
                </c:pt>
                <c:pt idx="349">
                  <c:v>145.32356509999636</c:v>
                </c:pt>
                <c:pt idx="350">
                  <c:v>145.73996499999637</c:v>
                </c:pt>
                <c:pt idx="351">
                  <c:v>146.15636489999636</c:v>
                </c:pt>
                <c:pt idx="352">
                  <c:v>146.57276479999635</c:v>
                </c:pt>
                <c:pt idx="353">
                  <c:v>146.98916469999634</c:v>
                </c:pt>
                <c:pt idx="354">
                  <c:v>147.40556459999632</c:v>
                </c:pt>
                <c:pt idx="355">
                  <c:v>147.8219644999963</c:v>
                </c:pt>
                <c:pt idx="356">
                  <c:v>148.23836439999633</c:v>
                </c:pt>
                <c:pt idx="357">
                  <c:v>148.65476429999632</c:v>
                </c:pt>
                <c:pt idx="358">
                  <c:v>149.0711641999963</c:v>
                </c:pt>
                <c:pt idx="359">
                  <c:v>149.4875640999963</c:v>
                </c:pt>
                <c:pt idx="360">
                  <c:v>149.90396399999628</c:v>
                </c:pt>
                <c:pt idx="361">
                  <c:v>150.3203638999963</c:v>
                </c:pt>
                <c:pt idx="362">
                  <c:v>150.73676379999628</c:v>
                </c:pt>
                <c:pt idx="363">
                  <c:v>151.15316369999627</c:v>
                </c:pt>
                <c:pt idx="364">
                  <c:v>151.56956359999626</c:v>
                </c:pt>
                <c:pt idx="365">
                  <c:v>151.98596349999625</c:v>
                </c:pt>
                <c:pt idx="366">
                  <c:v>152.40236339999623</c:v>
                </c:pt>
                <c:pt idx="367">
                  <c:v>152.81876329999625</c:v>
                </c:pt>
                <c:pt idx="368">
                  <c:v>153.23516319999624</c:v>
                </c:pt>
                <c:pt idx="369">
                  <c:v>153.65156309999622</c:v>
                </c:pt>
                <c:pt idx="370">
                  <c:v>154.0679629999962</c:v>
                </c:pt>
                <c:pt idx="371">
                  <c:v>154.4843628999962</c:v>
                </c:pt>
                <c:pt idx="372">
                  <c:v>154.90076279999622</c:v>
                </c:pt>
                <c:pt idx="373">
                  <c:v>155.3171626999962</c:v>
                </c:pt>
                <c:pt idx="374">
                  <c:v>155.7335625999962</c:v>
                </c:pt>
                <c:pt idx="375">
                  <c:v>156.14996249999618</c:v>
                </c:pt>
                <c:pt idx="376">
                  <c:v>156.56636239999617</c:v>
                </c:pt>
                <c:pt idx="377">
                  <c:v>156.98276229999618</c:v>
                </c:pt>
                <c:pt idx="378">
                  <c:v>157.39916219999617</c:v>
                </c:pt>
                <c:pt idx="379">
                  <c:v>157.81556209999616</c:v>
                </c:pt>
                <c:pt idx="380">
                  <c:v>158.23196199999614</c:v>
                </c:pt>
                <c:pt idx="381">
                  <c:v>158.64836189999613</c:v>
                </c:pt>
                <c:pt idx="382">
                  <c:v>159.06476179999612</c:v>
                </c:pt>
                <c:pt idx="383">
                  <c:v>159.48116169999614</c:v>
                </c:pt>
                <c:pt idx="384">
                  <c:v>159.89756159999612</c:v>
                </c:pt>
                <c:pt idx="385">
                  <c:v>160.3139614999961</c:v>
                </c:pt>
                <c:pt idx="386">
                  <c:v>160.7303613999961</c:v>
                </c:pt>
                <c:pt idx="387">
                  <c:v>161.1467612999961</c:v>
                </c:pt>
                <c:pt idx="388">
                  <c:v>161.5631611999961</c:v>
                </c:pt>
                <c:pt idx="389">
                  <c:v>161.9795610999961</c:v>
                </c:pt>
                <c:pt idx="390">
                  <c:v>162.39596099999608</c:v>
                </c:pt>
                <c:pt idx="391">
                  <c:v>162.81236089999607</c:v>
                </c:pt>
                <c:pt idx="392">
                  <c:v>163.22876079999605</c:v>
                </c:pt>
                <c:pt idx="393">
                  <c:v>163.64516069999604</c:v>
                </c:pt>
                <c:pt idx="394">
                  <c:v>164.06156059999606</c:v>
                </c:pt>
                <c:pt idx="395">
                  <c:v>164.47796049999604</c:v>
                </c:pt>
                <c:pt idx="396">
                  <c:v>164.89436039999603</c:v>
                </c:pt>
                <c:pt idx="397">
                  <c:v>165.31076029999602</c:v>
                </c:pt>
                <c:pt idx="398">
                  <c:v>165.727160199996</c:v>
                </c:pt>
                <c:pt idx="399">
                  <c:v>166.14356009999602</c:v>
                </c:pt>
                <c:pt idx="400">
                  <c:v>166.559959999996</c:v>
                </c:pt>
                <c:pt idx="401">
                  <c:v>166.976359899996</c:v>
                </c:pt>
                <c:pt idx="402">
                  <c:v>167.39275979999599</c:v>
                </c:pt>
                <c:pt idx="403">
                  <c:v>167.80915969999597</c:v>
                </c:pt>
                <c:pt idx="404">
                  <c:v>168.22555959999596</c:v>
                </c:pt>
                <c:pt idx="405">
                  <c:v>168.64195949999598</c:v>
                </c:pt>
                <c:pt idx="406">
                  <c:v>169.05835939999596</c:v>
                </c:pt>
                <c:pt idx="407">
                  <c:v>169.47475929999595</c:v>
                </c:pt>
                <c:pt idx="408">
                  <c:v>169.89115919999594</c:v>
                </c:pt>
                <c:pt idx="409">
                  <c:v>170.30755909999593</c:v>
                </c:pt>
                <c:pt idx="410">
                  <c:v>170.72395899999594</c:v>
                </c:pt>
                <c:pt idx="411">
                  <c:v>171.14035889999593</c:v>
                </c:pt>
                <c:pt idx="412">
                  <c:v>171.55675879999592</c:v>
                </c:pt>
                <c:pt idx="413">
                  <c:v>171.9731586999959</c:v>
                </c:pt>
                <c:pt idx="414">
                  <c:v>172.3895585999959</c:v>
                </c:pt>
                <c:pt idx="415">
                  <c:v>172.80595849999588</c:v>
                </c:pt>
                <c:pt idx="416">
                  <c:v>173.2223583999959</c:v>
                </c:pt>
                <c:pt idx="417">
                  <c:v>173.63875829999589</c:v>
                </c:pt>
                <c:pt idx="418">
                  <c:v>174.05515819999587</c:v>
                </c:pt>
                <c:pt idx="419">
                  <c:v>174.47155809999586</c:v>
                </c:pt>
                <c:pt idx="420">
                  <c:v>174.88795799999585</c:v>
                </c:pt>
                <c:pt idx="421">
                  <c:v>175.30435789999586</c:v>
                </c:pt>
                <c:pt idx="422">
                  <c:v>175.72075779999585</c:v>
                </c:pt>
                <c:pt idx="423">
                  <c:v>176.13715769999584</c:v>
                </c:pt>
                <c:pt idx="424">
                  <c:v>176.55355759999583</c:v>
                </c:pt>
                <c:pt idx="425">
                  <c:v>176.96995749999581</c:v>
                </c:pt>
                <c:pt idx="426">
                  <c:v>177.3863573999958</c:v>
                </c:pt>
                <c:pt idx="427">
                  <c:v>177.80275729999582</c:v>
                </c:pt>
                <c:pt idx="428">
                  <c:v>178.2191571999958</c:v>
                </c:pt>
                <c:pt idx="429">
                  <c:v>178.6355570999958</c:v>
                </c:pt>
                <c:pt idx="430">
                  <c:v>179.05195699999578</c:v>
                </c:pt>
                <c:pt idx="431">
                  <c:v>179.46835689999577</c:v>
                </c:pt>
                <c:pt idx="432">
                  <c:v>179.88475679999578</c:v>
                </c:pt>
                <c:pt idx="433">
                  <c:v>180.30115669999577</c:v>
                </c:pt>
                <c:pt idx="434">
                  <c:v>180.71755659999576</c:v>
                </c:pt>
                <c:pt idx="435">
                  <c:v>181.13395649999575</c:v>
                </c:pt>
                <c:pt idx="436">
                  <c:v>181.55035639999574</c:v>
                </c:pt>
                <c:pt idx="437">
                  <c:v>181.96675629999575</c:v>
                </c:pt>
                <c:pt idx="438">
                  <c:v>182.38315619999574</c:v>
                </c:pt>
                <c:pt idx="439">
                  <c:v>182.79955609999573</c:v>
                </c:pt>
                <c:pt idx="440">
                  <c:v>183.2159559999957</c:v>
                </c:pt>
                <c:pt idx="441">
                  <c:v>183.6323558999957</c:v>
                </c:pt>
                <c:pt idx="442">
                  <c:v>184.0487557999957</c:v>
                </c:pt>
                <c:pt idx="443">
                  <c:v>184.4651556999957</c:v>
                </c:pt>
                <c:pt idx="444">
                  <c:v>184.8815555999957</c:v>
                </c:pt>
                <c:pt idx="445">
                  <c:v>185.29795549999568</c:v>
                </c:pt>
                <c:pt idx="446">
                  <c:v>185.71435539999567</c:v>
                </c:pt>
                <c:pt idx="447">
                  <c:v>186.13075529999566</c:v>
                </c:pt>
                <c:pt idx="448">
                  <c:v>186.54715519999567</c:v>
                </c:pt>
                <c:pt idx="449">
                  <c:v>186.96355509999566</c:v>
                </c:pt>
                <c:pt idx="450">
                  <c:v>187.37995499999565</c:v>
                </c:pt>
                <c:pt idx="451">
                  <c:v>187.79635489999563</c:v>
                </c:pt>
                <c:pt idx="452">
                  <c:v>188.21275479999562</c:v>
                </c:pt>
                <c:pt idx="453">
                  <c:v>188.6291546999956</c:v>
                </c:pt>
                <c:pt idx="454">
                  <c:v>189.04555459999563</c:v>
                </c:pt>
                <c:pt idx="455">
                  <c:v>189.4619544999956</c:v>
                </c:pt>
                <c:pt idx="456">
                  <c:v>189.8783543999956</c:v>
                </c:pt>
                <c:pt idx="457">
                  <c:v>190.2947542999956</c:v>
                </c:pt>
                <c:pt idx="458">
                  <c:v>190.71115419999558</c:v>
                </c:pt>
                <c:pt idx="459">
                  <c:v>191.1275540999956</c:v>
                </c:pt>
                <c:pt idx="460">
                  <c:v>191.54395399999558</c:v>
                </c:pt>
                <c:pt idx="461">
                  <c:v>191.96035389999557</c:v>
                </c:pt>
                <c:pt idx="462">
                  <c:v>192.37675379999556</c:v>
                </c:pt>
                <c:pt idx="463">
                  <c:v>192.79315369999554</c:v>
                </c:pt>
                <c:pt idx="464">
                  <c:v>193.20955359999553</c:v>
                </c:pt>
                <c:pt idx="465">
                  <c:v>193.62595349999555</c:v>
                </c:pt>
                <c:pt idx="466">
                  <c:v>194.04235339999553</c:v>
                </c:pt>
                <c:pt idx="467">
                  <c:v>194.45875329999552</c:v>
                </c:pt>
                <c:pt idx="468">
                  <c:v>194.8751531999955</c:v>
                </c:pt>
                <c:pt idx="469">
                  <c:v>195.2915530999955</c:v>
                </c:pt>
                <c:pt idx="470">
                  <c:v>195.7079529999955</c:v>
                </c:pt>
                <c:pt idx="471">
                  <c:v>196.1243528999955</c:v>
                </c:pt>
                <c:pt idx="472">
                  <c:v>196.5407527999955</c:v>
                </c:pt>
                <c:pt idx="473">
                  <c:v>196.95715269999548</c:v>
                </c:pt>
                <c:pt idx="474">
                  <c:v>197.37355259999546</c:v>
                </c:pt>
                <c:pt idx="475">
                  <c:v>197.78995249999545</c:v>
                </c:pt>
                <c:pt idx="476">
                  <c:v>198.20635239999547</c:v>
                </c:pt>
                <c:pt idx="477">
                  <c:v>198.62275229999545</c:v>
                </c:pt>
                <c:pt idx="478">
                  <c:v>199.03915219999544</c:v>
                </c:pt>
                <c:pt idx="479">
                  <c:v>199.45555209999543</c:v>
                </c:pt>
                <c:pt idx="480">
                  <c:v>199.87195199999542</c:v>
                </c:pt>
                <c:pt idx="481">
                  <c:v>200.28835189999543</c:v>
                </c:pt>
                <c:pt idx="482">
                  <c:v>200.70475179999542</c:v>
                </c:pt>
                <c:pt idx="483">
                  <c:v>201.1211516999954</c:v>
                </c:pt>
                <c:pt idx="484">
                  <c:v>201.5375515999954</c:v>
                </c:pt>
                <c:pt idx="485">
                  <c:v>201.95395149999538</c:v>
                </c:pt>
                <c:pt idx="486">
                  <c:v>202.37035139999537</c:v>
                </c:pt>
                <c:pt idx="487">
                  <c:v>202.7867512999954</c:v>
                </c:pt>
                <c:pt idx="488">
                  <c:v>203.20315119999538</c:v>
                </c:pt>
                <c:pt idx="489">
                  <c:v>203.61955109999536</c:v>
                </c:pt>
                <c:pt idx="490">
                  <c:v>204.03595099999535</c:v>
                </c:pt>
                <c:pt idx="491">
                  <c:v>204.45235089999534</c:v>
                </c:pt>
                <c:pt idx="492">
                  <c:v>204.86875079999535</c:v>
                </c:pt>
                <c:pt idx="493">
                  <c:v>205.28515069999534</c:v>
                </c:pt>
                <c:pt idx="494">
                  <c:v>205.70155059999533</c:v>
                </c:pt>
                <c:pt idx="495">
                  <c:v>206.11795049999532</c:v>
                </c:pt>
                <c:pt idx="496">
                  <c:v>206.5343503999953</c:v>
                </c:pt>
                <c:pt idx="497">
                  <c:v>206.9507502999953</c:v>
                </c:pt>
                <c:pt idx="498">
                  <c:v>207.3671501999953</c:v>
                </c:pt>
                <c:pt idx="499">
                  <c:v>207.7835500999953</c:v>
                </c:pt>
                <c:pt idx="500">
                  <c:v>208.19994999999528</c:v>
                </c:pt>
                <c:pt idx="501">
                  <c:v>208.61634989999527</c:v>
                </c:pt>
                <c:pt idx="502">
                  <c:v>209.03274979999526</c:v>
                </c:pt>
                <c:pt idx="503">
                  <c:v>209.44914969999527</c:v>
                </c:pt>
                <c:pt idx="504">
                  <c:v>209.86554959999526</c:v>
                </c:pt>
                <c:pt idx="505">
                  <c:v>210.28194949999525</c:v>
                </c:pt>
                <c:pt idx="506">
                  <c:v>210.69834939999524</c:v>
                </c:pt>
                <c:pt idx="507">
                  <c:v>211.11474929999522</c:v>
                </c:pt>
                <c:pt idx="508">
                  <c:v>211.53114919999524</c:v>
                </c:pt>
                <c:pt idx="509">
                  <c:v>211.94754909999523</c:v>
                </c:pt>
                <c:pt idx="510">
                  <c:v>212.36394899999522</c:v>
                </c:pt>
                <c:pt idx="511">
                  <c:v>212.7803488999952</c:v>
                </c:pt>
                <c:pt idx="512">
                  <c:v>213.1967487999952</c:v>
                </c:pt>
                <c:pt idx="513">
                  <c:v>213.61314869999518</c:v>
                </c:pt>
                <c:pt idx="514">
                  <c:v>214.0295485999952</c:v>
                </c:pt>
                <c:pt idx="515">
                  <c:v>214.44594849999518</c:v>
                </c:pt>
                <c:pt idx="516">
                  <c:v>214.86234839999517</c:v>
                </c:pt>
                <c:pt idx="517">
                  <c:v>215.27874829999516</c:v>
                </c:pt>
                <c:pt idx="518">
                  <c:v>215.69514819999515</c:v>
                </c:pt>
                <c:pt idx="519">
                  <c:v>216.11154809999516</c:v>
                </c:pt>
                <c:pt idx="520">
                  <c:v>216.52794799999515</c:v>
                </c:pt>
                <c:pt idx="521">
                  <c:v>216.94434789999514</c:v>
                </c:pt>
                <c:pt idx="522">
                  <c:v>217.36074779999512</c:v>
                </c:pt>
                <c:pt idx="523">
                  <c:v>217.7771476999951</c:v>
                </c:pt>
                <c:pt idx="524">
                  <c:v>218.1935475999951</c:v>
                </c:pt>
                <c:pt idx="525">
                  <c:v>218.60994749999512</c:v>
                </c:pt>
                <c:pt idx="526">
                  <c:v>219.0263473999951</c:v>
                </c:pt>
                <c:pt idx="527">
                  <c:v>219.4427472999951</c:v>
                </c:pt>
                <c:pt idx="528">
                  <c:v>219.85914719999508</c:v>
                </c:pt>
                <c:pt idx="529">
                  <c:v>220.27554709999507</c:v>
                </c:pt>
                <c:pt idx="530">
                  <c:v>220.69194699999508</c:v>
                </c:pt>
                <c:pt idx="531">
                  <c:v>221.10834689999507</c:v>
                </c:pt>
                <c:pt idx="532">
                  <c:v>221.52474679999506</c:v>
                </c:pt>
                <c:pt idx="533">
                  <c:v>221.94114669999504</c:v>
                </c:pt>
                <c:pt idx="534">
                  <c:v>222.35754659999503</c:v>
                </c:pt>
                <c:pt idx="535">
                  <c:v>222.77394649999502</c:v>
                </c:pt>
                <c:pt idx="536">
                  <c:v>223.19034639999504</c:v>
                </c:pt>
                <c:pt idx="537">
                  <c:v>223.60674629999502</c:v>
                </c:pt>
                <c:pt idx="538">
                  <c:v>224.023146199995</c:v>
                </c:pt>
                <c:pt idx="539">
                  <c:v>224.439546099995</c:v>
                </c:pt>
                <c:pt idx="540">
                  <c:v>224.855945999995</c:v>
                </c:pt>
                <c:pt idx="541">
                  <c:v>225.272345899995</c:v>
                </c:pt>
                <c:pt idx="542">
                  <c:v>225.688745799995</c:v>
                </c:pt>
                <c:pt idx="543">
                  <c:v>226.10514569999498</c:v>
                </c:pt>
                <c:pt idx="544">
                  <c:v>226.52154559999497</c:v>
                </c:pt>
                <c:pt idx="545">
                  <c:v>226.93794549999495</c:v>
                </c:pt>
                <c:pt idx="546">
                  <c:v>227.35434539999494</c:v>
                </c:pt>
                <c:pt idx="547">
                  <c:v>227.77074529999496</c:v>
                </c:pt>
                <c:pt idx="548">
                  <c:v>228.18714519999494</c:v>
                </c:pt>
                <c:pt idx="549">
                  <c:v>228.60354509999493</c:v>
                </c:pt>
                <c:pt idx="550">
                  <c:v>229.01994499999492</c:v>
                </c:pt>
                <c:pt idx="551">
                  <c:v>229.4363448999949</c:v>
                </c:pt>
                <c:pt idx="552">
                  <c:v>229.85274479999492</c:v>
                </c:pt>
                <c:pt idx="553">
                  <c:v>230.2691446999949</c:v>
                </c:pt>
                <c:pt idx="554">
                  <c:v>230.6855445999949</c:v>
                </c:pt>
                <c:pt idx="555">
                  <c:v>231.1019444999949</c:v>
                </c:pt>
                <c:pt idx="556">
                  <c:v>231.51834439999487</c:v>
                </c:pt>
                <c:pt idx="557">
                  <c:v>231.93474429999486</c:v>
                </c:pt>
                <c:pt idx="558">
                  <c:v>232.35114419999488</c:v>
                </c:pt>
                <c:pt idx="559">
                  <c:v>232.76754409999486</c:v>
                </c:pt>
                <c:pt idx="560">
                  <c:v>233.18394399999485</c:v>
                </c:pt>
                <c:pt idx="561">
                  <c:v>233.60034389999484</c:v>
                </c:pt>
                <c:pt idx="562">
                  <c:v>234.01674379999483</c:v>
                </c:pt>
                <c:pt idx="563">
                  <c:v>234.43314369999484</c:v>
                </c:pt>
                <c:pt idx="564">
                  <c:v>234.84954359999483</c:v>
                </c:pt>
                <c:pt idx="565">
                  <c:v>235.26594349999482</c:v>
                </c:pt>
                <c:pt idx="566">
                  <c:v>235.6823433999948</c:v>
                </c:pt>
                <c:pt idx="567">
                  <c:v>236.0987432999948</c:v>
                </c:pt>
                <c:pt idx="568">
                  <c:v>236.51514319999478</c:v>
                </c:pt>
                <c:pt idx="569">
                  <c:v>236.9315430999948</c:v>
                </c:pt>
                <c:pt idx="570">
                  <c:v>237.34794299999479</c:v>
                </c:pt>
                <c:pt idx="571">
                  <c:v>237.76434289999477</c:v>
                </c:pt>
              </c:numCache>
            </c:numRef>
          </c:xVal>
          <c:yVal>
            <c:numRef>
              <c:f>'動径と緯度'!$F$99:$F$670</c:f>
              <c:numCache>
                <c:ptCount val="572"/>
                <c:pt idx="0">
                  <c:v>0</c:v>
                </c:pt>
                <c:pt idx="1">
                  <c:v>-0.008473793703367085</c:v>
                </c:pt>
                <c:pt idx="2">
                  <c:v>-0.027610858324484386</c:v>
                </c:pt>
                <c:pt idx="3">
                  <c:v>-0.06195436813392946</c:v>
                </c:pt>
                <c:pt idx="4">
                  <c:v>-0.11355219700020966</c:v>
                </c:pt>
                <c:pt idx="5">
                  <c:v>-0.18300769523342683</c:v>
                </c:pt>
                <c:pt idx="6">
                  <c:v>-0.2698263816040367</c:v>
                </c:pt>
                <c:pt idx="7">
                  <c:v>-0.3726982332097599</c:v>
                </c:pt>
                <c:pt idx="8">
                  <c:v>-0.48973876584048176</c:v>
                </c:pt>
                <c:pt idx="9">
                  <c:v>-0.6186905772548383</c:v>
                </c:pt>
                <c:pt idx="10">
                  <c:v>-0.7570878529774268</c:v>
                </c:pt>
                <c:pt idx="11">
                  <c:v>-0.9023875208053093</c:v>
                </c:pt>
                <c:pt idx="12">
                  <c:v>-1.0520712227455111</c:v>
                </c:pt>
                <c:pt idx="13">
                  <c:v>-1.2037222896954367</c:v>
                </c:pt>
                <c:pt idx="14">
                  <c:v>-1.3550816704775446</c:v>
                </c:pt>
                <c:pt idx="15">
                  <c:v>-1.5040864127725546</c:v>
                </c:pt>
                <c:pt idx="16">
                  <c:v>-1.6488938930053814</c:v>
                </c:pt>
                <c:pt idx="17">
                  <c:v>-1.7878945867552691</c:v>
                </c:pt>
                <c:pt idx="18">
                  <c:v>-1.91971578346363</c:v>
                </c:pt>
                <c:pt idx="19">
                  <c:v>-2.0432182908291288</c:v>
                </c:pt>
                <c:pt idx="20">
                  <c:v>-2.1574878505802912</c:v>
                </c:pt>
                <c:pt idx="21">
                  <c:v>-2.261822699755584</c:v>
                </c:pt>
                <c:pt idx="22">
                  <c:v>-2.355718459427784</c:v>
                </c:pt>
                <c:pt idx="23">
                  <c:v>-2.4388513139589887</c:v>
                </c:pt>
                <c:pt idx="24">
                  <c:v>-2.511060255689769</c:v>
                </c:pt>
                <c:pt idx="25">
                  <c:v>-2.5723290094990037</c:v>
                </c:pt>
                <c:pt idx="26">
                  <c:v>-2.6227681159215512</c:v>
                </c:pt>
                <c:pt idx="27">
                  <c:v>-2.6625975375734847</c:v>
                </c:pt>
                <c:pt idx="28">
                  <c:v>-2.6921300587760397</c:v>
                </c:pt>
                <c:pt idx="29">
                  <c:v>-2.711755669972157</c:v>
                </c:pt>
                <c:pt idx="30">
                  <c:v>-2.7219270645088987</c:v>
                </c:pt>
                <c:pt idx="31">
                  <c:v>-2.7231463235665205</c:v>
                </c:pt>
                <c:pt idx="32">
                  <c:v>-2.7159528236305865</c:v>
                </c:pt>
                <c:pt idx="33">
                  <c:v>-2.70091236832303</c:v>
                </c:pt>
                <c:pt idx="34">
                  <c:v>-2.6786075212272347</c:v>
                </c:pt>
                <c:pt idx="35">
                  <c:v>-2.6496290973389627</c:v>
                </c:pt>
                <c:pt idx="36">
                  <c:v>-2.6145687568920417</c:v>
                </c:pt>
                <c:pt idx="37">
                  <c:v>-2.574012635634857</c:v>
                </c:pt>
                <c:pt idx="38">
                  <c:v>-2.5285359393915896</c:v>
                </c:pt>
                <c:pt idx="39">
                  <c:v>-2.4786984272667048</c:v>
                </c:pt>
                <c:pt idx="40">
                  <c:v>-2.4250407065795465</c:v>
                </c:pt>
                <c:pt idx="41">
                  <c:v>-2.3680812630735977</c:v>
                </c:pt>
                <c:pt idx="42">
                  <c:v>-2.308314151734203</c:v>
                </c:pt>
                <c:pt idx="43">
                  <c:v>-2.2462072763379726</c:v>
                </c:pt>
                <c:pt idx="44">
                  <c:v>-2.1822011893725373</c:v>
                </c:pt>
                <c:pt idx="45">
                  <c:v>-2.1167083479815743</c:v>
                </c:pt>
                <c:pt idx="46">
                  <c:v>-2.0501127659238367</c:v>
                </c:pt>
                <c:pt idx="47">
                  <c:v>-1.9827700060385665</c:v>
                </c:pt>
                <c:pt idx="48">
                  <c:v>-1.9150074622655082</c:v>
                </c:pt>
                <c:pt idx="49">
                  <c:v>-1.8471248847836412</c:v>
                </c:pt>
                <c:pt idx="50">
                  <c:v>-1.7793951062375692</c:v>
                </c:pt>
                <c:pt idx="51">
                  <c:v>-1.7120649312610536</c:v>
                </c:pt>
                <c:pt idx="52">
                  <c:v>-1.6453561555446983</c:v>
                </c:pt>
                <c:pt idx="53">
                  <c:v>-1.5794666845026508</c:v>
                </c:pt>
                <c:pt idx="54">
                  <c:v>-1.5145717251545125</c:v>
                </c:pt>
                <c:pt idx="55">
                  <c:v>-1.450825028144457</c:v>
                </c:pt>
                <c:pt idx="56">
                  <c:v>-1.388360159867195</c:v>
                </c:pt>
                <c:pt idx="57">
                  <c:v>-1.3272917874621304</c:v>
                </c:pt>
                <c:pt idx="58">
                  <c:v>-1.2677169619789597</c:v>
                </c:pt>
                <c:pt idx="59">
                  <c:v>-1.209716387318998</c:v>
                </c:pt>
                <c:pt idx="60">
                  <c:v>-1.153355664627766</c:v>
                </c:pt>
                <c:pt idx="61">
                  <c:v>-1.0986865036683542</c:v>
                </c:pt>
                <c:pt idx="62">
                  <c:v>-1.0457478943552292</c:v>
                </c:pt>
                <c:pt idx="63">
                  <c:v>-0.994567233088446</c:v>
                </c:pt>
                <c:pt idx="64">
                  <c:v>-0.9451613998127902</c:v>
                </c:pt>
                <c:pt idx="65">
                  <c:v>-0.8975377828492561</c:v>
                </c:pt>
                <c:pt idx="66">
                  <c:v>-0.8516952495211569</c:v>
                </c:pt>
                <c:pt idx="67">
                  <c:v>-0.8076250614373935</c:v>
                </c:pt>
                <c:pt idx="68">
                  <c:v>-0.7653117340136261</c:v>
                </c:pt>
                <c:pt idx="69">
                  <c:v>-0.7247338404203684</c:v>
                </c:pt>
                <c:pt idx="70">
                  <c:v>-0.6858647606566781</c:v>
                </c:pt>
                <c:pt idx="71">
                  <c:v>-0.6486733768697528</c:v>
                </c:pt>
                <c:pt idx="72">
                  <c:v>-0.6131247163841846</c:v>
                </c:pt>
                <c:pt idx="73">
                  <c:v>-0.5791805441789961</c:v>
                </c:pt>
                <c:pt idx="74">
                  <c:v>-0.5467999067642063</c:v>
                </c:pt>
                <c:pt idx="75">
                  <c:v>-0.5159396295692263</c:v>
                </c:pt>
                <c:pt idx="76">
                  <c:v>-0.48655477006980313</c:v>
                </c:pt>
                <c:pt idx="77">
                  <c:v>-0.45859902895483806</c:v>
                </c:pt>
                <c:pt idx="78">
                  <c:v>-0.4320251216748874</c:v>
                </c:pt>
                <c:pt idx="79">
                  <c:v>-0.4067851127256267</c:v>
                </c:pt>
                <c:pt idx="80">
                  <c:v>-0.38283071500661026</c:v>
                </c:pt>
                <c:pt idx="81">
                  <c:v>-0.36011355656234795</c:v>
                </c:pt>
                <c:pt idx="82">
                  <c:v>-0.3385854169626882</c:v>
                </c:pt>
                <c:pt idx="83">
                  <c:v>-0.3181984355159197</c:v>
                </c:pt>
                <c:pt idx="84">
                  <c:v>-0.29890529343369854</c:v>
                </c:pt>
                <c:pt idx="85">
                  <c:v>-0.2806593719843286</c:v>
                </c:pt>
                <c:pt idx="86">
                  <c:v>-0.26341488858220063</c:v>
                </c:pt>
                <c:pt idx="87">
                  <c:v>-0.24712701266818352</c:v>
                </c:pt>
                <c:pt idx="88">
                  <c:v>-0.23175196314003763</c:v>
                </c:pt>
                <c:pt idx="89">
                  <c:v>-0.2172470889948458</c:v>
                </c:pt>
                <c:pt idx="90">
                  <c:v>-0.20357093474816904</c:v>
                </c:pt>
                <c:pt idx="91">
                  <c:v>-0.19068329209809962</c:v>
                </c:pt>
                <c:pt idx="92">
                  <c:v>-0.17854523920738793</c:v>
                </c:pt>
                <c:pt idx="93">
                  <c:v>-0.16711916888402026</c:v>
                </c:pt>
                <c:pt idx="94">
                  <c:v>-0.1563688068505395</c:v>
                </c:pt>
                <c:pt idx="95">
                  <c:v>-0.1462592212054402</c:v>
                </c:pt>
                <c:pt idx="96">
                  <c:v>-0.1367568240964511</c:v>
                </c:pt>
                <c:pt idx="97">
                  <c:v>-0.1278293665456639</c:v>
                </c:pt>
                <c:pt idx="98">
                  <c:v>-0.11944592729044151</c:v>
                </c:pt>
                <c:pt idx="99">
                  <c:v>-0.1115768964319313</c:v>
                </c:pt>
                <c:pt idx="100">
                  <c:v>-0.1041939546148634</c:v>
                </c:pt>
                <c:pt idx="101">
                  <c:v>-0.09727004839812887</c:v>
                </c:pt>
                <c:pt idx="102">
                  <c:v>-0.0907793624153677</c:v>
                </c:pt>
                <c:pt idx="103">
                  <c:v>-0.08469728886838195</c:v>
                </c:pt>
                <c:pt idx="104">
                  <c:v>-0.07900039484353256</c:v>
                </c:pt>
                <c:pt idx="105">
                  <c:v>-0.07366638789226251</c:v>
                </c:pt>
                <c:pt idx="106">
                  <c:v>-0.06867408027138691</c:v>
                </c:pt>
                <c:pt idx="107">
                  <c:v>-0.0640033521966598</c:v>
                </c:pt>
                <c:pt idx="108">
                  <c:v>-0.059635114424217615</c:v>
                </c:pt>
                <c:pt idx="109">
                  <c:v>-0.05555127043865788</c:v>
                </c:pt>
                <c:pt idx="110">
                  <c:v>-0.05173467849357722</c:v>
                </c:pt>
                <c:pt idx="111">
                  <c:v>-0.04816911372020828</c:v>
                </c:pt>
                <c:pt idx="112">
                  <c:v>-0.044839230492199934</c:v>
                </c:pt>
                <c:pt idx="113">
                  <c:v>-0.041730525209423254</c:v>
                </c:pt>
                <c:pt idx="114">
                  <c:v>-0.03882929964080295</c:v>
                </c:pt>
                <c:pt idx="115">
                  <c:v>-0.03612262494541976</c:v>
                </c:pt>
                <c:pt idx="116">
                  <c:v>-0.03359830647235978</c:v>
                </c:pt>
                <c:pt idx="117">
                  <c:v>-0.031244849422860464</c:v>
                </c:pt>
                <c:pt idx="118">
                  <c:v>-0.029051425443087805</c:v>
                </c:pt>
                <c:pt idx="119">
                  <c:v>-0.027007840202245035</c:v>
                </c:pt>
                <c:pt idx="120">
                  <c:v>-0.02510450199854005</c:v>
                </c:pt>
                <c:pt idx="121">
                  <c:v>-0.023332391424710133</c:v>
                </c:pt>
                <c:pt idx="122">
                  <c:v>-0.02168303211521004</c:v>
                </c:pt>
                <c:pt idx="123">
                  <c:v>-0.020148462588709844</c:v>
                </c:pt>
                <c:pt idx="124">
                  <c:v>-0.018721209192126487</c:v>
                </c:pt>
                <c:pt idx="125">
                  <c:v>-0.017394260145936723</c:v>
                </c:pt>
                <c:pt idx="126">
                  <c:v>-0.016161040684905238</c:v>
                </c:pt>
                <c:pt idx="127">
                  <c:v>-0.015015389283531369</c:v>
                </c:pt>
                <c:pt idx="128">
                  <c:v>-0.013951534951398215</c:v>
                </c:pt>
                <c:pt idx="129">
                  <c:v>-0.012964075580131249</c:v>
                </c:pt>
                <c:pt idx="130">
                  <c:v>-0.012047957320777132</c:v>
                </c:pt>
                <c:pt idx="131">
                  <c:v>-0.011198454968039931</c:v>
                </c:pt>
                <c:pt idx="132">
                  <c:v>-0.010411153325907647</c:v>
                </c:pt>
                <c:pt idx="133">
                  <c:v>-0.009681929527718711</c:v>
                </c:pt>
                <c:pt idx="134">
                  <c:v>-0.009006936282610501</c:v>
                </c:pt>
                <c:pt idx="135">
                  <c:v>-0.008382586019519954</c:v>
                </c:pt>
                <c:pt idx="136">
                  <c:v>-0.007805535899431947</c:v>
                </c:pt>
                <c:pt idx="137">
                  <c:v>-0.00727267366636118</c:v>
                </c:pt>
                <c:pt idx="138">
                  <c:v>-0.0067811043075767736</c:v>
                </c:pt>
                <c:pt idx="139">
                  <c:v>-0.006328137493808179</c:v>
                </c:pt>
                <c:pt idx="140">
                  <c:v>-0.005911275770581406</c:v>
                </c:pt>
                <c:pt idx="141">
                  <c:v>-0.005528203472403611</c:v>
                </c:pt>
                <c:pt idx="142">
                  <c:v>-0.005176776332222008</c:v>
                </c:pt>
                <c:pt idx="143">
                  <c:v>-0.004855011759411893</c:v>
                </c:pt>
                <c:pt idx="144">
                  <c:v>-0.004561079760483072</c:v>
                </c:pt>
                <c:pt idx="145">
                  <c:v>-0.004293294477720068</c:v>
                </c:pt>
                <c:pt idx="146">
                  <c:v>-0.004050106322077628</c:v>
                </c:pt>
                <c:pt idx="147">
                  <c:v>-0.0038300946778286635</c:v>
                </c:pt>
                <c:pt idx="148">
                  <c:v>-0.0036319611576983964</c:v>
                </c:pt>
                <c:pt idx="149">
                  <c:v>-0.0034545233885087006</c:v>
                </c:pt>
                <c:pt idx="150">
                  <c:v>-0.0032967093086946025</c:v>
                </c:pt>
                <c:pt idx="151">
                  <c:v>-0.0031575519604358235</c:v>
                </c:pt>
                <c:pt idx="152">
                  <c:v>-0.0030361847605666938</c:v>
                </c:pt>
                <c:pt idx="153">
                  <c:v>-0.002931837235885233</c:v>
                </c:pt>
                <c:pt idx="154">
                  <c:v>-0.002843831209975304</c:v>
                </c:pt>
                <c:pt idx="155">
                  <c:v>-0.0027715774301840463</c:v>
                </c:pt>
                <c:pt idx="156">
                  <c:v>-0.0027145726249608966</c:v>
                </c:pt>
                <c:pt idx="157">
                  <c:v>-0.0026723969833656177</c:v>
                </c:pt>
                <c:pt idx="158">
                  <c:v>-0.0026447120501933725</c:v>
                </c:pt>
                <c:pt idx="159">
                  <c:v>-0.0026312590318478797</c:v>
                </c:pt>
                <c:pt idx="160">
                  <c:v>-0.002631857509823209</c:v>
                </c:pt>
                <c:pt idx="161">
                  <c:v>-0.002646404560435361</c:v>
                </c:pt>
                <c:pt idx="162">
                  <c:v>-0.0026748742812821437</c:v>
                </c:pt>
                <c:pt idx="163">
                  <c:v>-0.0027173177268102673</c:v>
                </c:pt>
                <c:pt idx="164">
                  <c:v>-0.002773863257339303</c:v>
                </c:pt>
                <c:pt idx="165">
                  <c:v>-0.002844717307941187</c:v>
                </c:pt>
                <c:pt idx="166">
                  <c:v>-0.0029301655857103164</c:v>
                </c:pt>
                <c:pt idx="167">
                  <c:v>-0.0030305747061927127</c:v>
                </c:pt>
                <c:pt idx="168">
                  <c:v>-0.003146394282084137</c:v>
                </c:pt>
                <c:pt idx="169">
                  <c:v>-0.003278159479768183</c:v>
                </c:pt>
                <c:pt idx="170">
                  <c:v>-0.003426494061859116</c:v>
                </c:pt>
                <c:pt idx="171">
                  <c:v>-0.0035921139366546302</c:v>
                </c:pt>
                <c:pt idx="172">
                  <c:v>-0.0037758312383059643</c:v>
                </c:pt>
                <c:pt idx="173">
                  <c:v>-0.003978558964593418</c:v>
                </c:pt>
                <c:pt idx="174">
                  <c:v>-0.004201316202472254</c:v>
                </c:pt>
                <c:pt idx="175">
                  <c:v>-0.004445233975046579</c:v>
                </c:pt>
                <c:pt idx="176">
                  <c:v>-0.004711561747358116</c:v>
                </c:pt>
                <c:pt idx="177">
                  <c:v>-0.0050016746323656705</c:v>
                </c:pt>
                <c:pt idx="178">
                  <c:v>-0.005317081342764032</c:v>
                </c:pt>
                <c:pt idx="179">
                  <c:v>-0.0056594329388749655</c:v>
                </c:pt>
                <c:pt idx="180">
                  <c:v>-0.006030532427766609</c:v>
                </c:pt>
                <c:pt idx="181">
                  <c:v>-0.006432345274052406</c:v>
                </c:pt>
                <c:pt idx="182">
                  <c:v>-0.00686701088852063</c:v>
                </c:pt>
                <c:pt idx="183">
                  <c:v>-0.0073368551668873275</c:v>
                </c:pt>
                <c:pt idx="184">
                  <c:v>-0.007844404157589064</c:v>
                </c:pt>
                <c:pt idx="185">
                  <c:v>-0.008392398944680399</c:v>
                </c:pt>
                <c:pt idx="186">
                  <c:v>-0.008983811839621327</c:v>
                </c:pt>
                <c:pt idx="187">
                  <c:v>-0.009621863984083033</c:v>
                </c:pt>
                <c:pt idx="188">
                  <c:v>-0.010310044474921029</c:v>
                </c:pt>
                <c:pt idx="189">
                  <c:v>-0.011052131132223196</c:v>
                </c:pt>
                <c:pt idx="190">
                  <c:v>-0.011852213041901137</c:v>
                </c:pt>
                <c:pt idx="191">
                  <c:v>-0.012714715015727004</c:v>
                </c:pt>
                <c:pt idx="192">
                  <c:v>-0.013644424124101086</c:v>
                </c:pt>
                <c:pt idx="193">
                  <c:v>-0.014646518470250973</c:v>
                </c:pt>
                <c:pt idx="194">
                  <c:v>-0.01572659838910098</c:v>
                </c:pt>
                <c:pt idx="195">
                  <c:v>-0.016890720269808653</c:v>
                </c:pt>
                <c:pt idx="196">
                  <c:v>-0.018145433218050025</c:v>
                </c:pt>
                <c:pt idx="197">
                  <c:v>-0.019497818792662006</c:v>
                </c:pt>
                <c:pt idx="198">
                  <c:v>-0.020955534071344362</c:v>
                </c:pt>
                <c:pt idx="199">
                  <c:v>-0.022526858321921545</c:v>
                </c:pt>
                <c:pt idx="200">
                  <c:v>-0.02422074357931403</c:v>
                </c:pt>
                <c:pt idx="201">
                  <c:v>-0.026046869454030588</c:v>
                </c:pt>
                <c:pt idx="202">
                  <c:v>-0.028015702525842383</c:v>
                </c:pt>
                <c:pt idx="203">
                  <c:v>-0.03013856070652594</c:v>
                </c:pt>
                <c:pt idx="204">
                  <c:v>-0.03242768298837267</c:v>
                </c:pt>
                <c:pt idx="205">
                  <c:v>-0.034896305030780984</c:v>
                </c:pt>
                <c:pt idx="206">
                  <c:v>-0.03755874107591806</c:v>
                </c:pt>
                <c:pt idx="207">
                  <c:v>-0.04043047272642691</c:v>
                </c:pt>
                <c:pt idx="208">
                  <c:v>-0.04352824516374874</c:v>
                </c:pt>
                <c:pt idx="209">
                  <c:v>-0.04687017143514503</c:v>
                </c:pt>
                <c:pt idx="210">
                  <c:v>-0.050475845491278974</c:v>
                </c:pt>
                <c:pt idx="211">
                  <c:v>-0.054366464714621775</c:v>
                </c:pt>
                <c:pt idx="212">
                  <c:v>-0.05856496274239149</c:v>
                </c:pt>
                <c:pt idx="213">
                  <c:v>-0.063096153456647</c:v>
                </c:pt>
                <c:pt idx="214">
                  <c:v>-0.06798688708902441</c:v>
                </c:pt>
                <c:pt idx="215">
                  <c:v>-0.0732662194689394</c:v>
                </c:pt>
                <c:pt idx="216">
                  <c:v>-0.07896559553244697</c:v>
                </c:pt>
                <c:pt idx="217">
                  <c:v>-0.08511904830496711</c:v>
                </c:pt>
                <c:pt idx="218">
                  <c:v>-0.09176341467541722</c:v>
                </c:pt>
                <c:pt idx="219">
                  <c:v>-0.09893856939266753</c:v>
                </c:pt>
                <c:pt idx="220">
                  <c:v>-0.10668767883844209</c:v>
                </c:pt>
                <c:pt idx="221">
                  <c:v>-0.11505747626469018</c:v>
                </c:pt>
                <c:pt idx="222">
                  <c:v>-0.1240985603289811</c:v>
                </c:pt>
                <c:pt idx="223">
                  <c:v>-0.13386571891965254</c:v>
                </c:pt>
                <c:pt idx="224">
                  <c:v>-0.14441828043437346</c:v>
                </c:pt>
                <c:pt idx="225">
                  <c:v>-0.1558204948626758</c:v>
                </c:pt>
                <c:pt idx="226">
                  <c:v>-0.16814194722617323</c:v>
                </c:pt>
                <c:pt idx="227">
                  <c:v>-0.18145800615105323</c:v>
                </c:pt>
                <c:pt idx="228">
                  <c:v>-0.19585031058754782</c:v>
                </c:pt>
                <c:pt idx="229">
                  <c:v>-0.21140729795215885</c:v>
                </c:pt>
                <c:pt idx="230">
                  <c:v>-0.22822477725226828</c:v>
                </c:pt>
                <c:pt idx="231">
                  <c:v>-0.24640655106141257</c:v>
                </c:pt>
                <c:pt idx="232">
                  <c:v>-0.2660650905491201</c:v>
                </c:pt>
                <c:pt idx="233">
                  <c:v>-0.2873222681341816</c:v>
                </c:pt>
                <c:pt idx="234">
                  <c:v>-0.3103101527271257</c:v>
                </c:pt>
                <c:pt idx="235">
                  <c:v>-0.3351718729593192</c:v>
                </c:pt>
                <c:pt idx="236">
                  <c:v>-0.36206255426557676</c:v>
                </c:pt>
                <c:pt idx="237">
                  <c:v>-0.39115033619776973</c:v>
                </c:pt>
                <c:pt idx="238">
                  <c:v>-0.4226174769023144</c:v>
                </c:pt>
                <c:pt idx="239">
                  <c:v>-0.4566615522985398</c:v>
                </c:pt>
                <c:pt idx="240">
                  <c:v>-0.4934967581521</c:v>
                </c:pt>
                <c:pt idx="241">
                  <c:v>-0.5333553239524866</c:v>
                </c:pt>
                <c:pt idx="242">
                  <c:v>-0.5764890482814264</c:v>
                </c:pt>
                <c:pt idx="243">
                  <c:v>-0.6231709662050733</c:v>
                </c:pt>
                <c:pt idx="244">
                  <c:v>-0.6736971601434836</c:v>
                </c:pt>
                <c:pt idx="245">
                  <c:v>-0.7283887266724905</c:v>
                </c:pt>
                <c:pt idx="246">
                  <c:v>-0.787593912802953</c:v>
                </c:pt>
                <c:pt idx="247">
                  <c:v>-0.8516904364682722</c:v>
                </c:pt>
                <c:pt idx="248">
                  <c:v>-0.9210880072415638</c:v>
                </c:pt>
                <c:pt idx="249">
                  <c:v>-0.9962310647082305</c:v>
                </c:pt>
                <c:pt idx="250">
                  <c:v>-1.077601753448019</c:v>
                </c:pt>
                <c:pt idx="251">
                  <c:v>-1.1657231552439549</c:v>
                </c:pt>
                <c:pt idx="252">
                  <c:v>-1.2611628009458753</c:v>
                </c:pt>
                <c:pt idx="253">
                  <c:v>-1.3645364863866474</c:v>
                </c:pt>
                <c:pt idx="254">
                  <c:v>-1.4765124188938417</c:v>
                </c:pt>
                <c:pt idx="255">
                  <c:v>-1.5978157232741401</c:v>
                </c:pt>
                <c:pt idx="256">
                  <c:v>-1.7292333386889929</c:v>
                </c:pt>
                <c:pt idx="257">
                  <c:v>-1.8716193406064325</c:v>
                </c:pt>
                <c:pt idx="258">
                  <c:v>-2.0259007250255605</c:v>
                </c:pt>
                <c:pt idx="259">
                  <c:v>-2.193083695448955</c:v>
                </c:pt>
                <c:pt idx="260">
                  <c:v>-2.3742604966478824</c:v>
                </c:pt>
                <c:pt idx="261">
                  <c:v>-2.5706168431517646</c:v>
                </c:pt>
                <c:pt idx="262">
                  <c:v>-2.7834399946251227</c:v>
                </c:pt>
                <c:pt idx="263">
                  <c:v>-3.014127534903051</c:v>
                </c:pt>
                <c:pt idx="264">
                  <c:v>-3.2641969164738027</c:v>
                </c:pt>
                <c:pt idx="265">
                  <c:v>-3.5352958376609034</c:v>
                </c:pt>
                <c:pt idx="266">
                  <c:v>-3.8292135257073268</c:v>
                </c:pt>
                <c:pt idx="267">
                  <c:v>-4.1478930054441685</c:v>
                </c:pt>
                <c:pt idx="268">
                  <c:v>-4.493444440283405</c:v>
                </c:pt>
                <c:pt idx="269">
                  <c:v>-4.868159639960463</c:v>
                </c:pt>
                <c:pt idx="270">
                  <c:v>-5.274527837823771</c:v>
                </c:pt>
                <c:pt idx="271">
                  <c:v>-5.715252849586789</c:v>
                </c:pt>
                <c:pt idx="272">
                  <c:v>-6.19327173539009</c:v>
                </c:pt>
                <c:pt idx="273">
                  <c:v>-6.711775097840122</c:v>
                </c:pt>
                <c:pt idx="274">
                  <c:v>-7.274229160476665</c:v>
                </c:pt>
                <c:pt idx="275">
                  <c:v>-7.8843997839599735</c:v>
                </c:pt>
                <c:pt idx="276">
                  <c:v>-8.546378591255356</c:v>
                </c:pt>
                <c:pt idx="277">
                  <c:v>-9.264611388331078</c:v>
                </c:pt>
                <c:pt idx="278">
                  <c:v>-10.043929083487388</c:v>
                </c:pt>
                <c:pt idx="279">
                  <c:v>-10.88958132652287</c:v>
                </c:pt>
                <c:pt idx="280">
                  <c:v>-11.807273108653071</c:v>
                </c:pt>
                <c:pt idx="281">
                  <c:v>-12.803204585571558</c:v>
                </c:pt>
                <c:pt idx="282">
                  <c:v>-13.884114409443953</c:v>
                </c:pt>
                <c:pt idx="283">
                  <c:v>-15.05732688112515</c:v>
                </c:pt>
                <c:pt idx="284">
                  <c:v>-16.330803261677797</c:v>
                </c:pt>
                <c:pt idx="285">
                  <c:v>-17.713197612552687</c:v>
                </c:pt>
                <c:pt idx="286">
                  <c:v>-19.21391756679442</c:v>
                </c:pt>
                <c:pt idx="287">
                  <c:v>-20.843190469603577</c:v>
                </c:pt>
                <c:pt idx="288">
                  <c:v>-22.61213536578825</c:v>
                </c:pt>
                <c:pt idx="289">
                  <c:v>-24.532841354364674</c:v>
                </c:pt>
                <c:pt idx="290">
                  <c:v>-26.618452877138083</c:v>
                </c:pt>
                <c:pt idx="291">
                  <c:v>-28.883262558857993</c:v>
                </c:pt>
                <c:pt idx="292">
                  <c:v>-31.34281227187657</c:v>
                </c:pt>
                <c:pt idx="293">
                  <c:v>-34.01400315855798</c:v>
                </c:pt>
                <c:pt idx="294">
                  <c:v>-36.91521541044233</c:v>
                </c:pt>
                <c:pt idx="295">
                  <c:v>-40.06643867485162</c:v>
                </c:pt>
                <c:pt idx="296">
                  <c:v>-43.489414037775965</c:v>
                </c:pt>
                <c:pt idx="297">
                  <c:v>-47.207788617079565</c:v>
                </c:pt>
                <c:pt idx="298">
                  <c:v>-51.24728389296028</c:v>
                </c:pt>
                <c:pt idx="299">
                  <c:v>-55.635879003879325</c:v>
                </c:pt>
                <c:pt idx="300">
                  <c:v>-60.4040103466112</c:v>
                </c:pt>
                <c:pt idx="301">
                  <c:v>-65.584788939479</c:v>
                </c:pt>
                <c:pt idx="302">
                  <c:v>-71.21423713914298</c:v>
                </c:pt>
                <c:pt idx="303">
                  <c:v>-77.33154644449107</c:v>
                </c:pt>
                <c:pt idx="304">
                  <c:v>-83.97935827731577</c:v>
                </c:pt>
                <c:pt idx="305">
                  <c:v>-91.20406979973461</c:v>
                </c:pt>
                <c:pt idx="306">
                  <c:v>-99.05616701400253</c:v>
                </c:pt>
                <c:pt idx="307">
                  <c:v>-107.59058759288062</c:v>
                </c:pt>
                <c:pt idx="308">
                  <c:v>-116.86711610959615</c:v>
                </c:pt>
                <c:pt idx="309">
                  <c:v>-126.95081457732536</c:v>
                </c:pt>
                <c:pt idx="310">
                  <c:v>-137.9124914708785</c:v>
                </c:pt>
                <c:pt idx="311">
                  <c:v>-149.8292126898546</c:v>
                </c:pt>
                <c:pt idx="312">
                  <c:v>-162.78485823513788</c:v>
                </c:pt>
                <c:pt idx="313">
                  <c:v>-176.87072871159904</c:v>
                </c:pt>
                <c:pt idx="314">
                  <c:v>-192.18620614183166</c:v>
                </c:pt>
                <c:pt idx="315">
                  <c:v>-208.83947398152523</c:v>
                </c:pt>
                <c:pt idx="316">
                  <c:v>-226.94830166973796</c:v>
                </c:pt>
                <c:pt idx="317">
                  <c:v>-246.64089953024975</c:v>
                </c:pt>
                <c:pt idx="318">
                  <c:v>-268.05685036702994</c:v>
                </c:pt>
                <c:pt idx="319">
                  <c:v>-291.34812467165847</c:v>
                </c:pt>
                <c:pt idx="320">
                  <c:v>-316.68018698767895</c:v>
                </c:pt>
                <c:pt idx="321">
                  <c:v>-344.2332016611176</c:v>
                </c:pt>
                <c:pt idx="322">
                  <c:v>-374.2033469530037</c:v>
                </c:pt>
                <c:pt idx="323">
                  <c:v>-406.80424730438114</c:v>
                </c:pt>
                <c:pt idx="324">
                  <c:v>-442.26853443322943</c:v>
                </c:pt>
                <c:pt idx="325">
                  <c:v>-480.84954891272304</c:v>
                </c:pt>
                <c:pt idx="326">
                  <c:v>-522.8231949387746</c:v>
                </c:pt>
                <c:pt idx="327">
                  <c:v>-568.489962149946</c:v>
                </c:pt>
                <c:pt idx="328">
                  <c:v>-618.1771296234184</c:v>
                </c:pt>
                <c:pt idx="329">
                  <c:v>-672.2411685464643</c:v>
                </c:pt>
                <c:pt idx="330">
                  <c:v>-731.0703615643293</c:v>
                </c:pt>
                <c:pt idx="331">
                  <c:v>-795.0876584441247</c:v>
                </c:pt>
                <c:pt idx="332">
                  <c:v>-864.7537894828733</c:v>
                </c:pt>
                <c:pt idx="333">
                  <c:v>-940.5706600399776</c:v>
                </c:pt>
                <c:pt idx="334">
                  <c:v>-1023.0850517051251</c:v>
                </c:pt>
                <c:pt idx="335">
                  <c:v>-1112.892657938424</c:v>
                </c:pt>
                <c:pt idx="336">
                  <c:v>-1210.6424845582844</c:v>
                </c:pt>
                <c:pt idx="337">
                  <c:v>-1317.041648223822</c:v>
                </c:pt>
                <c:pt idx="338">
                  <c:v>-1432.8606090837177</c:v>
                </c:pt>
                <c:pt idx="339">
                  <c:v>-1558.9388770659107</c:v>
                </c:pt>
                <c:pt idx="340">
                  <c:v>-1696.1912348877156</c:v>
                </c:pt>
                <c:pt idx="341">
                  <c:v>-1845.6145248018286</c:v>
                </c:pt>
                <c:pt idx="342">
                  <c:v>-2008.2950503906504</c:v>
                </c:pt>
                <c:pt idx="343">
                  <c:v>-2185.4166494127007</c:v>
                </c:pt>
                <c:pt idx="344">
                  <c:v>-2378.2694988268836</c:v>
                </c:pt>
                <c:pt idx="345">
                  <c:v>-2588.259718712809</c:v>
                </c:pt>
                <c:pt idx="346">
                  <c:v>-2816.919847911494</c:v>
                </c:pt>
                <c:pt idx="347">
                  <c:v>-3065.920270878061</c:v>
                </c:pt>
                <c:pt idx="348">
                  <c:v>-3337.0816825182246</c:v>
                </c:pt>
                <c:pt idx="349">
                  <c:v>-3632.388685729955</c:v>
                </c:pt>
                <c:pt idx="350">
                  <c:v>-3954.004625052573</c:v>
                </c:pt>
                <c:pt idx="351">
                  <c:v>-4304.2877693051005</c:v>
                </c:pt>
                <c:pt idx="352">
                  <c:v>-4685.808966447824</c:v>
                </c:pt>
                <c:pt idx="353">
                  <c:v>-5101.370905206275</c:v>
                </c:pt>
                <c:pt idx="354">
                  <c:v>-5554.02913034326</c:v>
                </c:pt>
                <c:pt idx="355">
                  <c:v>-6047.114971948504</c:v>
                </c:pt>
                <c:pt idx="356">
                  <c:v>-6584.2605638420055</c:v>
                </c:pt>
                <c:pt idx="357">
                  <c:v>-7169.4261422713325</c:v>
                </c:pt>
                <c:pt idx="358">
                  <c:v>-7806.929833650355</c:v>
                </c:pt>
                <c:pt idx="359">
                  <c:v>-8501.480159274686</c:v>
                </c:pt>
                <c:pt idx="360">
                  <c:v>-9258.211505907251</c:v>
                </c:pt>
                <c:pt idx="361">
                  <c:v>-10082.72283402003</c:v>
                </c:pt>
                <c:pt idx="362">
                  <c:v>-10981.119920484167</c:v>
                </c:pt>
                <c:pt idx="363">
                  <c:v>-11960.061459816196</c:v>
                </c:pt>
                <c:pt idx="364">
                  <c:v>-13026.809377927217</c:v>
                </c:pt>
                <c:pt idx="365">
                  <c:v>-14189.28374491826</c:v>
                </c:pt>
                <c:pt idx="366">
                  <c:v>-15456.122709074461</c:v>
                </c:pt>
                <c:pt idx="367">
                  <c:v>-16836.74791311296</c:v>
                </c:pt>
                <c:pt idx="368">
                  <c:v>-18341.43589623945</c:v>
                </c:pt>
                <c:pt idx="369">
                  <c:v>-19981.396032000568</c:v>
                </c:pt>
                <c:pt idx="370">
                  <c:v>-21768.855602648386</c:v>
                </c:pt>
                <c:pt idx="371">
                  <c:v>-23717.15266615892</c:v>
                </c:pt>
                <c:pt idx="372">
                  <c:v>-25840.837432603777</c:v>
                </c:pt>
                <c:pt idx="373">
                  <c:v>-28155.782932741222</c:v>
                </c:pt>
                <c:pt idx="374">
                  <c:v>-30679.305833989674</c:v>
                </c:pt>
                <c:pt idx="375">
                  <c:v>-33430.29833794471</c:v>
                </c:pt>
                <c:pt idx="376">
                  <c:v>-36429.37217992116</c:v>
                </c:pt>
                <c:pt idx="377">
                  <c:v>-39699.015845327696</c:v>
                </c:pt>
                <c:pt idx="378">
                  <c:v>-43263.766220755795</c:v>
                </c:pt>
                <c:pt idx="379">
                  <c:v>-47150.396010303724</c:v>
                </c:pt>
                <c:pt idx="380">
                  <c:v>-51388.11837074803</c:v>
                </c:pt>
                <c:pt idx="381">
                  <c:v>-56008.81035369407</c:v>
                </c:pt>
                <c:pt idx="382">
                  <c:v>-61047.25688984838</c:v>
                </c:pt>
                <c:pt idx="383">
                  <c:v>-66541.41721122079</c:v>
                </c:pt>
                <c:pt idx="384">
                  <c:v>-72532.71578265807</c:v>
                </c:pt>
                <c:pt idx="385">
                  <c:v>-79066.36000602292</c:v>
                </c:pt>
                <c:pt idx="386">
                  <c:v>-86191.68717008505</c:v>
                </c:pt>
                <c:pt idx="387">
                  <c:v>-93962.54334844796</c:v>
                </c:pt>
                <c:pt idx="388">
                  <c:v>-102437.69719841541</c:v>
                </c:pt>
                <c:pt idx="389">
                  <c:v>-111681.2918875955</c:v>
                </c:pt>
                <c:pt idx="390">
                  <c:v>-121763.33867442234</c:v>
                </c:pt>
                <c:pt idx="391">
                  <c:v>-132760.255996027</c:v>
                </c:pt>
                <c:pt idx="392">
                  <c:v>-144755.4582746098</c:v>
                </c:pt>
                <c:pt idx="393">
                  <c:v>-157839.99904450504</c:v>
                </c:pt>
                <c:pt idx="394">
                  <c:v>-172113.27342959621</c:v>
                </c:pt>
                <c:pt idx="395">
                  <c:v>-187683.785468039</c:v>
                </c:pt>
                <c:pt idx="396">
                  <c:v>-204669.98629210738</c:v>
                </c:pt>
                <c:pt idx="397">
                  <c:v>-223201.18972946244</c:v>
                </c:pt>
                <c:pt idx="398">
                  <c:v>-243418.5725027116</c:v>
                </c:pt>
                <c:pt idx="399">
                  <c:v>-265476.2668716466</c:v>
                </c:pt>
                <c:pt idx="400">
                  <c:v>-289542.55429235526</c:v>
                </c:pt>
                <c:pt idx="401">
                  <c:v>-315801.1694653164</c:v>
                </c:pt>
                <c:pt idx="402">
                  <c:v>-344452.7250169927</c:v>
                </c:pt>
                <c:pt idx="403">
                  <c:v>-375716.2680132983</c:v>
                </c:pt>
                <c:pt idx="404">
                  <c:v>-409830.9805462756</c:v>
                </c:pt>
                <c:pt idx="405">
                  <c:v>-447058.03777570586</c:v>
                </c:pt>
                <c:pt idx="406">
                  <c:v>-487682.6380543326</c:v>
                </c:pt>
                <c:pt idx="407">
                  <c:v>-532016.2211288866</c:v>
                </c:pt>
                <c:pt idx="408">
                  <c:v>-580398.8919000868</c:v>
                </c:pt>
                <c:pt idx="409">
                  <c:v>-633202.068855204</c:v>
                </c:pt>
                <c:pt idx="410">
                  <c:v>-690831.3780697043</c:v>
                </c:pt>
                <c:pt idx="411">
                  <c:v>-753729.8156242159</c:v>
                </c:pt>
                <c:pt idx="412">
                  <c:v>-822381.203415272</c:v>
                </c:pt>
                <c:pt idx="413">
                  <c:v>-897313.9656700647</c:v>
                </c:pt>
                <c:pt idx="414">
                  <c:v>-979105.2560255609</c:v>
                </c:pt>
                <c:pt idx="415">
                  <c:v>-1068385.4678212716</c:v>
                </c:pt>
                <c:pt idx="416">
                  <c:v>-1165843.1633051503</c:v>
                </c:pt>
                <c:pt idx="417">
                  <c:v>-1272230.4607880856</c:v>
                </c:pt>
                <c:pt idx="418">
                  <c:v>-1388368.9224310764</c:v>
                </c:pt>
                <c:pt idx="419">
                  <c:v>-1515155.9893398471</c:v>
                </c:pt>
                <c:pt idx="420">
                  <c:v>-1653572.0150064833</c:v>
                </c:pt>
                <c:pt idx="421">
                  <c:v>-1804687.9529118761</c:v>
                </c:pt>
                <c:pt idx="422">
                  <c:v>-1969673.7593248088</c:v>
                </c:pt>
                <c:pt idx="423">
                  <c:v>-2149807.5780455587</c:v>
                </c:pt>
                <c:pt idx="424">
                  <c:v>-2346485.7800900005</c:v>
                </c:pt>
                <c:pt idx="425">
                  <c:v>-2561233.9381448478</c:v>
                </c:pt>
                <c:pt idx="426">
                  <c:v>-2795718.823101059</c:v>
                </c:pt>
                <c:pt idx="427">
                  <c:v>-3051761.518150951</c:v>
                </c:pt>
                <c:pt idx="428">
                  <c:v>-3331351.754881403</c:v>
                </c:pt>
                <c:pt idx="429">
                  <c:v>-3636663.585582969</c:v>
                </c:pt>
                <c:pt idx="430">
                  <c:v>-3970072.5167019702</c:v>
                </c:pt>
                <c:pt idx="431">
                  <c:v>-4334174.240076453</c:v>
                </c:pt>
                <c:pt idx="432">
                  <c:v>-4731805.11141201</c:v>
                </c:pt>
                <c:pt idx="433">
                  <c:v>-5166064.539473779</c:v>
                </c:pt>
                <c:pt idx="434">
                  <c:v>-5640339.464810107</c:v>
                </c:pt>
                <c:pt idx="435">
                  <c:v>-6158331.123605686</c:v>
                </c:pt>
                <c:pt idx="436">
                  <c:v>-6724084.310623624</c:v>
                </c:pt>
                <c:pt idx="437">
                  <c:v>-7342019.375285976</c:v>
                </c:pt>
                <c:pt idx="438">
                  <c:v>-8016967.206923589</c:v>
                </c:pt>
                <c:pt idx="439">
                  <c:v>-8754207.489277698</c:v>
                </c:pt>
                <c:pt idx="440">
                  <c:v>-9559510.53065231</c:v>
                </c:pt>
                <c:pt idx="441">
                  <c:v>-10439183.00491264</c:v>
                </c:pt>
                <c:pt idx="442">
                  <c:v>-11400117.970034368</c:v>
                </c:pt>
                <c:pt idx="443">
                  <c:v>-12449849.565387804</c:v>
                </c:pt>
                <c:pt idx="444">
                  <c:v>-13596612.826670831</c:v>
                </c:pt>
                <c:pt idx="445">
                  <c:v>-14849409.09869174</c:v>
                </c:pt>
                <c:pt idx="446">
                  <c:v>-16218077.571384257</c:v>
                </c:pt>
                <c:pt idx="447">
                  <c:v>-17713373.513880216</c:v>
                </c:pt>
                <c:pt idx="448">
                  <c:v>-19347053.835573375</c:v>
                </c:pt>
                <c:pt idx="449">
                  <c:v>-21131970.66232237</c:v>
                </c:pt>
                <c:pt idx="450">
                  <c:v>-23082173.680744324</c:v>
                </c:pt>
                <c:pt idx="451">
                  <c:v>-25213022.07447255</c:v>
                </c:pt>
                <c:pt idx="452">
                  <c:v>-27541306.953870557</c:v>
                </c:pt>
                <c:pt idx="453">
                  <c:v>-30085385.265644833</c:v>
                </c:pt>
                <c:pt idx="454">
                  <c:v>-32865326.26177375</c:v>
                </c:pt>
                <c:pt idx="455">
                  <c:v>-35903071.70893047</c:v>
                </c:pt>
                <c:pt idx="456">
                  <c:v>-39222611.13095513</c:v>
                </c:pt>
                <c:pt idx="457">
                  <c:v>-42850173.4988371</c:v>
                </c:pt>
                <c:pt idx="458">
                  <c:v>-46814436.91609973</c:v>
                </c:pt>
                <c:pt idx="459">
                  <c:v>-51146757.99352932</c:v>
                </c:pt>
                <c:pt idx="460">
                  <c:v>-55881422.767053716</c:v>
                </c:pt>
                <c:pt idx="461">
                  <c:v>-61055921.1875632</c:v>
                </c:pt>
                <c:pt idx="462">
                  <c:v>-66711247.403011344</c:v>
                </c:pt>
                <c:pt idx="463">
                  <c:v>-72892228.26280689</c:v>
                </c:pt>
                <c:pt idx="464">
                  <c:v>-79647882.70402887</c:v>
                </c:pt>
                <c:pt idx="465">
                  <c:v>-87031814.93024896</c:v>
                </c:pt>
                <c:pt idx="466">
                  <c:v>-95102644.56879054</c:v>
                </c:pt>
                <c:pt idx="467">
                  <c:v>-103924477.29335038</c:v>
                </c:pt>
                <c:pt idx="468">
                  <c:v>-113567419.72852993</c:v>
                </c:pt>
                <c:pt idx="469">
                  <c:v>-124108142.81367722</c:v>
                </c:pt>
                <c:pt idx="470">
                  <c:v>-135630498.19849363</c:v>
                </c:pt>
                <c:pt idx="471">
                  <c:v>-148226192.6753599</c:v>
                </c:pt>
                <c:pt idx="472">
                  <c:v>-161995526.12684125</c:v>
                </c:pt>
                <c:pt idx="473">
                  <c:v>-177048198.98523808</c:v>
                </c:pt>
                <c:pt idx="474">
                  <c:v>-193504195.76862517</c:v>
                </c:pt>
                <c:pt idx="475">
                  <c:v>-211494751.8792379</c:v>
                </c:pt>
                <c:pt idx="476">
                  <c:v>-231163411.53044477</c:v>
                </c:pt>
                <c:pt idx="477">
                  <c:v>-252667185.4134916</c:v>
                </c:pt>
                <c:pt idx="478">
                  <c:v>-276177817.5308581</c:v>
                </c:pt>
                <c:pt idx="479">
                  <c:v>-301883171.51615846</c:v>
                </c:pt>
                <c:pt idx="480">
                  <c:v>-329988747.73840964</c:v>
                </c:pt>
                <c:pt idx="481">
                  <c:v>-360719343.55925494</c:v>
                </c:pt>
                <c:pt idx="482">
                  <c:v>-394320870.2842064</c:v>
                </c:pt>
                <c:pt idx="483">
                  <c:v>-431062341.6328356</c:v>
                </c:pt>
                <c:pt idx="484">
                  <c:v>-471238049.9587134</c:v>
                </c:pt>
                <c:pt idx="485">
                  <c:v>-515169947.9893741</c:v>
                </c:pt>
                <c:pt idx="486">
                  <c:v>-563210255.5424134</c:v>
                </c:pt>
                <c:pt idx="487">
                  <c:v>-615744312.5199288</c:v>
                </c:pt>
                <c:pt idx="488">
                  <c:v>-673193701.5051777</c:v>
                </c:pt>
                <c:pt idx="489">
                  <c:v>-736019665.4992694</c:v>
                </c:pt>
                <c:pt idx="490">
                  <c:v>-804726848.7602608</c:v>
                </c:pt>
                <c:pt idx="491">
                  <c:v>-879867391.3622673</c:v>
                </c:pt>
                <c:pt idx="492">
                  <c:v>-962045411.0001123</c:v>
                </c:pt>
                <c:pt idx="493">
                  <c:v>-1051921908.7497455</c:v>
                </c:pt>
                <c:pt idx="494">
                  <c:v>-1150220138.982514</c:v>
                </c:pt>
                <c:pt idx="495">
                  <c:v>-1257731487.451343</c:v>
                </c:pt>
                <c:pt idx="496">
                  <c:v>-1375321905.7506146</c:v>
                </c:pt>
                <c:pt idx="497">
                  <c:v>-1503938954.9337633</c:v>
                </c:pt>
                <c:pt idx="498">
                  <c:v>-1644619516.0913656</c:v>
                </c:pt>
                <c:pt idx="499">
                  <c:v>-1798498231.189443</c:v>
                </c:pt>
                <c:pt idx="500">
                  <c:v>-1966816743.4884834</c:v>
                </c:pt>
                <c:pt idx="501">
                  <c:v>-2150933813.4583583</c:v>
                </c:pt>
                <c:pt idx="502">
                  <c:v>-2352336393.3276434</c:v>
                </c:pt>
                <c:pt idx="503">
                  <c:v>-2572651751.3179016</c:v>
                </c:pt>
                <c:pt idx="504">
                  <c:v>-2813660745.2800865</c:v>
                </c:pt>
                <c:pt idx="505">
                  <c:v>-3077312354.9434323</c:v>
                </c:pt>
                <c:pt idx="506">
                  <c:v>-3365739592.386015</c:v>
                </c:pt>
                <c:pt idx="507">
                  <c:v>-3681276921.727183</c:v>
                </c:pt>
                <c:pt idx="508">
                  <c:v>-4026479331.5201087</c:v>
                </c:pt>
                <c:pt idx="509">
                  <c:v>-4404143216.991707</c:v>
                </c:pt>
                <c:pt idx="510">
                  <c:v>-4817329244.251071</c:v>
                </c:pt>
                <c:pt idx="511">
                  <c:v>-5269387384.991103</c:v>
                </c:pt>
                <c:pt idx="512">
                  <c:v>-5763984328.178023</c:v>
                </c:pt>
                <c:pt idx="513">
                  <c:v>-6305133494.909676</c:v>
                </c:pt>
                <c:pt idx="514">
                  <c:v>-6897227904.1904545</c:v>
                </c:pt>
                <c:pt idx="515">
                  <c:v>-7545076160.997934</c:v>
                </c:pt>
                <c:pt idx="516">
                  <c:v>-8253941863.90148</c:v>
                </c:pt>
                <c:pt idx="517">
                  <c:v>-9029586757.852057</c:v>
                </c:pt>
                <c:pt idx="518">
                  <c:v>-9878317988.832376</c:v>
                </c:pt>
                <c:pt idx="519">
                  <c:v>-10807039851.096638</c:v>
                </c:pt>
                <c:pt idx="520">
                  <c:v>-11823310455.024393</c:v>
                </c:pt>
                <c:pt idx="521">
                  <c:v>-12935403784.474855</c:v>
                </c:pt>
                <c:pt idx="522">
                  <c:v>-14152377657.298391</c:v>
                </c:pt>
                <c:pt idx="523">
                  <c:v>-15484148151.71535</c:v>
                </c:pt>
                <c:pt idx="524">
                  <c:v>-16941571115.019222</c:v>
                </c:pt>
                <c:pt idx="525">
                  <c:v>-18536531429.951538</c:v>
                </c:pt>
                <c:pt idx="526">
                  <c:v>-20282040778.622704</c:v>
                </c:pt>
                <c:pt idx="527">
                  <c:v>-22192344714.55697</c:v>
                </c:pt>
                <c:pt idx="528">
                  <c:v>-24283039930.912952</c:v>
                </c:pt>
                <c:pt idx="529">
                  <c:v>-26571202697.823097</c:v>
                </c:pt>
                <c:pt idx="530">
                  <c:v>-29075529534.817944</c:v>
                </c:pt>
                <c:pt idx="531">
                  <c:v>-31816491286.23379</c:v>
                </c:pt>
                <c:pt idx="532">
                  <c:v>-34816501879.20082</c:v>
                </c:pt>
                <c:pt idx="533">
                  <c:v>-38100103166.20971</c:v>
                </c:pt>
                <c:pt idx="534">
                  <c:v>-41694167388.38607</c:v>
                </c:pt>
                <c:pt idx="535">
                  <c:v>-45628118942.589424</c:v>
                </c:pt>
                <c:pt idx="536">
                  <c:v>-49934177296.53142</c:v>
                </c:pt>
                <c:pt idx="537">
                  <c:v>-54647623072.63032</c:v>
                </c:pt>
                <c:pt idx="538">
                  <c:v>-59807089514.76708</c:v>
                </c:pt>
                <c:pt idx="539">
                  <c:v>-65454881764.11135</c:v>
                </c:pt>
                <c:pt idx="540">
                  <c:v>-71637326602.52278</c:v>
                </c:pt>
                <c:pt idx="541">
                  <c:v>-78405155576.6615</c:v>
                </c:pt>
                <c:pt idx="542">
                  <c:v>-85813924694.99977</c:v>
                </c:pt>
                <c:pt idx="543">
                  <c:v>-93924474195.76744</c:v>
                </c:pt>
                <c:pt idx="544">
                  <c:v>-102803432219.05661</c:v>
                </c:pt>
                <c:pt idx="545">
                  <c:v>-112523766583.6824</c:v>
                </c:pt>
                <c:pt idx="546">
                  <c:v>-123165389272.03773</c:v>
                </c:pt>
                <c:pt idx="547">
                  <c:v>-134815818667.48473</c:v>
                </c:pt>
                <c:pt idx="548">
                  <c:v>-147570905072.51062</c:v>
                </c:pt>
                <c:pt idx="549">
                  <c:v>-161535625566.0231</c:v>
                </c:pt>
                <c:pt idx="550">
                  <c:v>-176824954839.23148</c:v>
                </c:pt>
                <c:pt idx="551">
                  <c:v>-193564819286.46527</c:v>
                </c:pt>
                <c:pt idx="552">
                  <c:v>-211893142325.38818</c:v>
                </c:pt>
                <c:pt idx="553">
                  <c:v>-231960989686.2644</c:v>
                </c:pt>
                <c:pt idx="554">
                  <c:v>-253933824248.68805</c:v>
                </c:pt>
                <c:pt idx="555">
                  <c:v>-277992880923.5748</c:v>
                </c:pt>
                <c:pt idx="556">
                  <c:v>-304336673085.9995</c:v>
                </c:pt>
                <c:pt idx="557">
                  <c:v>-333182643169.1654</c:v>
                </c:pt>
                <c:pt idx="558">
                  <c:v>-364768971240.7386</c:v>
                </c:pt>
                <c:pt idx="559">
                  <c:v>-399356556710.2102</c:v>
                </c:pt>
                <c:pt idx="560">
                  <c:v>-437231189771.08875</c:v>
                </c:pt>
                <c:pt idx="561">
                  <c:v>-478705930776.8734</c:v>
                </c:pt>
                <c:pt idx="562">
                  <c:v>-524123717498.4144</c:v>
                </c:pt>
                <c:pt idx="563">
                  <c:v>-573860222127.228</c:v>
                </c:pt>
                <c:pt idx="564">
                  <c:v>-628326981990.8135</c:v>
                </c:pt>
                <c:pt idx="565">
                  <c:v>-687974830249.8281</c:v>
                </c:pt>
                <c:pt idx="566">
                  <c:v>-753297655372.604</c:v>
                </c:pt>
                <c:pt idx="567">
                  <c:v>-824836520951.344</c:v>
                </c:pt>
                <c:pt idx="568">
                  <c:v>-903184180459.8602</c:v>
                </c:pt>
                <c:pt idx="569">
                  <c:v>-988990024880.6628</c:v>
                </c:pt>
                <c:pt idx="570">
                  <c:v>-1082965504777.7561</c:v>
                </c:pt>
                <c:pt idx="571">
                  <c:v>-1185890072391.6062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'動径と緯度'!$G$98</c:f>
              <c:strCache>
                <c:ptCount val="1"/>
                <c:pt idx="0">
                  <c:v>存在確率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'動径と緯度'!$D$99:$D$670</c:f>
              <c:numCache>
                <c:ptCount val="572"/>
                <c:pt idx="0">
                  <c:v>0</c:v>
                </c:pt>
                <c:pt idx="1">
                  <c:v>0.41639989999998694</c:v>
                </c:pt>
                <c:pt idx="2">
                  <c:v>0.8327997999999739</c:v>
                </c:pt>
                <c:pt idx="3">
                  <c:v>1.2491996999999608</c:v>
                </c:pt>
                <c:pt idx="4">
                  <c:v>1.6655995999999478</c:v>
                </c:pt>
                <c:pt idx="5">
                  <c:v>2.0819994999999345</c:v>
                </c:pt>
                <c:pt idx="6">
                  <c:v>2.4983993999999212</c:v>
                </c:pt>
                <c:pt idx="7">
                  <c:v>2.914799299999908</c:v>
                </c:pt>
                <c:pt idx="8">
                  <c:v>3.331199199999895</c:v>
                </c:pt>
                <c:pt idx="9">
                  <c:v>3.747599099999882</c:v>
                </c:pt>
                <c:pt idx="10">
                  <c:v>4.163998999999868</c:v>
                </c:pt>
                <c:pt idx="11">
                  <c:v>4.580398899999856</c:v>
                </c:pt>
                <c:pt idx="12">
                  <c:v>4.9967987999998424</c:v>
                </c:pt>
                <c:pt idx="13">
                  <c:v>5.41319869999983</c:v>
                </c:pt>
                <c:pt idx="14">
                  <c:v>5.829598599999817</c:v>
                </c:pt>
                <c:pt idx="15">
                  <c:v>6.245998499999804</c:v>
                </c:pt>
                <c:pt idx="16">
                  <c:v>6.662398399999792</c:v>
                </c:pt>
                <c:pt idx="17">
                  <c:v>7.078798299999779</c:v>
                </c:pt>
                <c:pt idx="18">
                  <c:v>7.495198199999766</c:v>
                </c:pt>
                <c:pt idx="19">
                  <c:v>7.911598099999754</c:v>
                </c:pt>
                <c:pt idx="20">
                  <c:v>8.32799799999974</c:v>
                </c:pt>
                <c:pt idx="21">
                  <c:v>8.744397899999727</c:v>
                </c:pt>
                <c:pt idx="22">
                  <c:v>9.160797799999715</c:v>
                </c:pt>
                <c:pt idx="23">
                  <c:v>9.5771976999997</c:v>
                </c:pt>
                <c:pt idx="24">
                  <c:v>9.993597599999688</c:v>
                </c:pt>
                <c:pt idx="25">
                  <c:v>10.409997499999676</c:v>
                </c:pt>
                <c:pt idx="26">
                  <c:v>10.826397399999664</c:v>
                </c:pt>
                <c:pt idx="27">
                  <c:v>11.242797299999651</c:v>
                </c:pt>
                <c:pt idx="28">
                  <c:v>11.659197199999639</c:v>
                </c:pt>
                <c:pt idx="29">
                  <c:v>12.075597099999625</c:v>
                </c:pt>
                <c:pt idx="30">
                  <c:v>12.491996999999612</c:v>
                </c:pt>
                <c:pt idx="31">
                  <c:v>12.9083968999996</c:v>
                </c:pt>
                <c:pt idx="32">
                  <c:v>13.324796799999588</c:v>
                </c:pt>
                <c:pt idx="33">
                  <c:v>13.741196699999575</c:v>
                </c:pt>
                <c:pt idx="34">
                  <c:v>14.157596599999561</c:v>
                </c:pt>
                <c:pt idx="35">
                  <c:v>14.573996499999549</c:v>
                </c:pt>
                <c:pt idx="36">
                  <c:v>14.990396399999536</c:v>
                </c:pt>
                <c:pt idx="37">
                  <c:v>15.406796299999524</c:v>
                </c:pt>
                <c:pt idx="38">
                  <c:v>15.823196199999511</c:v>
                </c:pt>
                <c:pt idx="39">
                  <c:v>16.2395960999995</c:v>
                </c:pt>
                <c:pt idx="40">
                  <c:v>16.655995999999483</c:v>
                </c:pt>
                <c:pt idx="41">
                  <c:v>17.072395899999467</c:v>
                </c:pt>
                <c:pt idx="42">
                  <c:v>17.488795799999455</c:v>
                </c:pt>
                <c:pt idx="43">
                  <c:v>17.90519569999944</c:v>
                </c:pt>
                <c:pt idx="44">
                  <c:v>18.321595599999426</c:v>
                </c:pt>
                <c:pt idx="45">
                  <c:v>18.73799549999941</c:v>
                </c:pt>
                <c:pt idx="46">
                  <c:v>19.154395399999395</c:v>
                </c:pt>
                <c:pt idx="47">
                  <c:v>19.570795299999382</c:v>
                </c:pt>
                <c:pt idx="48">
                  <c:v>19.987195199999366</c:v>
                </c:pt>
                <c:pt idx="49">
                  <c:v>20.403595099999354</c:v>
                </c:pt>
                <c:pt idx="50">
                  <c:v>20.819994999999338</c:v>
                </c:pt>
                <c:pt idx="51">
                  <c:v>21.236394899999322</c:v>
                </c:pt>
                <c:pt idx="52">
                  <c:v>21.65279479999931</c:v>
                </c:pt>
                <c:pt idx="53">
                  <c:v>22.069194699999294</c:v>
                </c:pt>
                <c:pt idx="54">
                  <c:v>22.485594599999278</c:v>
                </c:pt>
                <c:pt idx="55">
                  <c:v>22.901994499999265</c:v>
                </c:pt>
                <c:pt idx="56">
                  <c:v>23.31839439999925</c:v>
                </c:pt>
                <c:pt idx="57">
                  <c:v>23.734794299999237</c:v>
                </c:pt>
                <c:pt idx="58">
                  <c:v>24.15119419999922</c:v>
                </c:pt>
                <c:pt idx="59">
                  <c:v>24.567594099999205</c:v>
                </c:pt>
                <c:pt idx="60">
                  <c:v>24.983993999999193</c:v>
                </c:pt>
                <c:pt idx="61">
                  <c:v>25.400393899999177</c:v>
                </c:pt>
                <c:pt idx="62">
                  <c:v>25.816793799999164</c:v>
                </c:pt>
                <c:pt idx="63">
                  <c:v>26.23319369999915</c:v>
                </c:pt>
                <c:pt idx="64">
                  <c:v>26.649593599999132</c:v>
                </c:pt>
                <c:pt idx="65">
                  <c:v>27.06599349999912</c:v>
                </c:pt>
                <c:pt idx="66">
                  <c:v>27.482393399999104</c:v>
                </c:pt>
                <c:pt idx="67">
                  <c:v>27.898793299999088</c:v>
                </c:pt>
                <c:pt idx="68">
                  <c:v>28.315193199999076</c:v>
                </c:pt>
                <c:pt idx="69">
                  <c:v>28.73159309999906</c:v>
                </c:pt>
                <c:pt idx="70">
                  <c:v>29.147992999999047</c:v>
                </c:pt>
                <c:pt idx="71">
                  <c:v>29.56439289999903</c:v>
                </c:pt>
                <c:pt idx="72">
                  <c:v>29.980792799999016</c:v>
                </c:pt>
                <c:pt idx="73">
                  <c:v>30.397192699999003</c:v>
                </c:pt>
                <c:pt idx="74">
                  <c:v>30.813592599998987</c:v>
                </c:pt>
                <c:pt idx="75">
                  <c:v>31.229992499998975</c:v>
                </c:pt>
                <c:pt idx="76">
                  <c:v>31.64639239999896</c:v>
                </c:pt>
                <c:pt idx="77">
                  <c:v>32.06279229999895</c:v>
                </c:pt>
                <c:pt idx="78">
                  <c:v>32.47919219999893</c:v>
                </c:pt>
                <c:pt idx="79">
                  <c:v>32.895592099998915</c:v>
                </c:pt>
                <c:pt idx="80">
                  <c:v>33.3119919999989</c:v>
                </c:pt>
                <c:pt idx="81">
                  <c:v>33.72839189999888</c:v>
                </c:pt>
                <c:pt idx="82">
                  <c:v>34.14479179999887</c:v>
                </c:pt>
                <c:pt idx="83">
                  <c:v>34.56119169999886</c:v>
                </c:pt>
                <c:pt idx="84">
                  <c:v>34.97759159999884</c:v>
                </c:pt>
                <c:pt idx="85">
                  <c:v>35.393991499998826</c:v>
                </c:pt>
                <c:pt idx="86">
                  <c:v>35.810391399998814</c:v>
                </c:pt>
                <c:pt idx="87">
                  <c:v>36.2267912999988</c:v>
                </c:pt>
                <c:pt idx="88">
                  <c:v>36.64319119999878</c:v>
                </c:pt>
                <c:pt idx="89">
                  <c:v>37.05959109999877</c:v>
                </c:pt>
                <c:pt idx="90">
                  <c:v>37.47599099999876</c:v>
                </c:pt>
                <c:pt idx="91">
                  <c:v>37.89239089999874</c:v>
                </c:pt>
                <c:pt idx="92">
                  <c:v>38.308790799998725</c:v>
                </c:pt>
                <c:pt idx="93">
                  <c:v>38.72519069999871</c:v>
                </c:pt>
                <c:pt idx="94">
                  <c:v>39.14159059999869</c:v>
                </c:pt>
                <c:pt idx="95">
                  <c:v>39.55799049999868</c:v>
                </c:pt>
                <c:pt idx="96">
                  <c:v>39.97439039999867</c:v>
                </c:pt>
                <c:pt idx="97">
                  <c:v>40.39079029999865</c:v>
                </c:pt>
                <c:pt idx="98">
                  <c:v>40.80719019999864</c:v>
                </c:pt>
                <c:pt idx="99">
                  <c:v>41.223590099998624</c:v>
                </c:pt>
                <c:pt idx="100">
                  <c:v>41.63998999999861</c:v>
                </c:pt>
                <c:pt idx="101">
                  <c:v>42.05638989999859</c:v>
                </c:pt>
                <c:pt idx="102">
                  <c:v>42.47278979999858</c:v>
                </c:pt>
                <c:pt idx="103">
                  <c:v>42.88918969999857</c:v>
                </c:pt>
                <c:pt idx="104">
                  <c:v>43.30558959999855</c:v>
                </c:pt>
                <c:pt idx="105">
                  <c:v>43.721989499998536</c:v>
                </c:pt>
                <c:pt idx="106">
                  <c:v>44.13838939999852</c:v>
                </c:pt>
                <c:pt idx="107">
                  <c:v>44.554789299998504</c:v>
                </c:pt>
                <c:pt idx="108">
                  <c:v>44.97118919999849</c:v>
                </c:pt>
                <c:pt idx="109">
                  <c:v>45.38758909999848</c:v>
                </c:pt>
                <c:pt idx="110">
                  <c:v>45.80398899999846</c:v>
                </c:pt>
                <c:pt idx="111">
                  <c:v>46.22038889999845</c:v>
                </c:pt>
                <c:pt idx="112">
                  <c:v>46.636788799998435</c:v>
                </c:pt>
                <c:pt idx="113">
                  <c:v>47.05318869999842</c:v>
                </c:pt>
                <c:pt idx="114">
                  <c:v>47.4695885999984</c:v>
                </c:pt>
                <c:pt idx="115">
                  <c:v>47.88598849999839</c:v>
                </c:pt>
                <c:pt idx="116">
                  <c:v>48.30238839999838</c:v>
                </c:pt>
                <c:pt idx="117">
                  <c:v>48.71878829999836</c:v>
                </c:pt>
                <c:pt idx="118">
                  <c:v>49.135188199998346</c:v>
                </c:pt>
                <c:pt idx="119">
                  <c:v>49.551588099998334</c:v>
                </c:pt>
                <c:pt idx="120">
                  <c:v>49.967987999998314</c:v>
                </c:pt>
                <c:pt idx="121">
                  <c:v>50.3843878999983</c:v>
                </c:pt>
                <c:pt idx="122">
                  <c:v>50.80078779999829</c:v>
                </c:pt>
                <c:pt idx="123">
                  <c:v>51.21718769999827</c:v>
                </c:pt>
                <c:pt idx="124">
                  <c:v>51.63358759999826</c:v>
                </c:pt>
                <c:pt idx="125">
                  <c:v>52.049987499998245</c:v>
                </c:pt>
                <c:pt idx="126">
                  <c:v>52.46638739999823</c:v>
                </c:pt>
                <c:pt idx="127">
                  <c:v>52.88278729999821</c:v>
                </c:pt>
                <c:pt idx="128">
                  <c:v>53.2991871999982</c:v>
                </c:pt>
                <c:pt idx="129">
                  <c:v>53.71558709999819</c:v>
                </c:pt>
                <c:pt idx="130">
                  <c:v>54.13198699999817</c:v>
                </c:pt>
                <c:pt idx="131">
                  <c:v>54.54838689999816</c:v>
                </c:pt>
                <c:pt idx="132">
                  <c:v>54.964786799998144</c:v>
                </c:pt>
                <c:pt idx="133">
                  <c:v>55.381186699998125</c:v>
                </c:pt>
                <c:pt idx="134">
                  <c:v>55.79758659999811</c:v>
                </c:pt>
                <c:pt idx="135">
                  <c:v>56.2139864999981</c:v>
                </c:pt>
                <c:pt idx="136">
                  <c:v>56.63038639999808</c:v>
                </c:pt>
                <c:pt idx="137">
                  <c:v>57.04678629999807</c:v>
                </c:pt>
                <c:pt idx="138">
                  <c:v>57.463186199998056</c:v>
                </c:pt>
                <c:pt idx="139">
                  <c:v>57.87958609999804</c:v>
                </c:pt>
                <c:pt idx="140">
                  <c:v>58.295985999998024</c:v>
                </c:pt>
                <c:pt idx="141">
                  <c:v>58.71238589999801</c:v>
                </c:pt>
                <c:pt idx="142">
                  <c:v>59.128785799998</c:v>
                </c:pt>
                <c:pt idx="143">
                  <c:v>59.54518569999798</c:v>
                </c:pt>
                <c:pt idx="144">
                  <c:v>59.96158559999797</c:v>
                </c:pt>
                <c:pt idx="145">
                  <c:v>60.377985499997955</c:v>
                </c:pt>
                <c:pt idx="146">
                  <c:v>60.794385399997935</c:v>
                </c:pt>
                <c:pt idx="147">
                  <c:v>61.21078529999792</c:v>
                </c:pt>
                <c:pt idx="148">
                  <c:v>61.62718519999791</c:v>
                </c:pt>
                <c:pt idx="149">
                  <c:v>62.04358509999789</c:v>
                </c:pt>
                <c:pt idx="150">
                  <c:v>62.45998499999788</c:v>
                </c:pt>
                <c:pt idx="151">
                  <c:v>62.876384899997866</c:v>
                </c:pt>
                <c:pt idx="152">
                  <c:v>63.292784799997854</c:v>
                </c:pt>
                <c:pt idx="153">
                  <c:v>63.709184699997834</c:v>
                </c:pt>
                <c:pt idx="154">
                  <c:v>64.12558459999782</c:v>
                </c:pt>
                <c:pt idx="155">
                  <c:v>64.54198449999781</c:v>
                </c:pt>
                <c:pt idx="156">
                  <c:v>64.9583843999978</c:v>
                </c:pt>
                <c:pt idx="157">
                  <c:v>65.37478429999777</c:v>
                </c:pt>
                <c:pt idx="158">
                  <c:v>65.79118419999776</c:v>
                </c:pt>
                <c:pt idx="159">
                  <c:v>66.20758409999775</c:v>
                </c:pt>
                <c:pt idx="160">
                  <c:v>66.62398399999773</c:v>
                </c:pt>
                <c:pt idx="161">
                  <c:v>67.04038389999772</c:v>
                </c:pt>
                <c:pt idx="162">
                  <c:v>67.45678379999771</c:v>
                </c:pt>
                <c:pt idx="163">
                  <c:v>67.87318369999771</c:v>
                </c:pt>
                <c:pt idx="164">
                  <c:v>68.2895835999977</c:v>
                </c:pt>
                <c:pt idx="165">
                  <c:v>68.70598349999769</c:v>
                </c:pt>
                <c:pt idx="166">
                  <c:v>69.12238339999769</c:v>
                </c:pt>
                <c:pt idx="167">
                  <c:v>69.53878329999768</c:v>
                </c:pt>
                <c:pt idx="168">
                  <c:v>69.95518319999766</c:v>
                </c:pt>
                <c:pt idx="169">
                  <c:v>70.37158309999766</c:v>
                </c:pt>
                <c:pt idx="170">
                  <c:v>70.78798299999765</c:v>
                </c:pt>
                <c:pt idx="171">
                  <c:v>71.20438289999765</c:v>
                </c:pt>
                <c:pt idx="172">
                  <c:v>71.62078279999764</c:v>
                </c:pt>
                <c:pt idx="173">
                  <c:v>72.03718269999763</c:v>
                </c:pt>
                <c:pt idx="174">
                  <c:v>72.45358259999763</c:v>
                </c:pt>
                <c:pt idx="175">
                  <c:v>72.86998249999762</c:v>
                </c:pt>
                <c:pt idx="176">
                  <c:v>73.2863823999976</c:v>
                </c:pt>
                <c:pt idx="177">
                  <c:v>73.70278229999761</c:v>
                </c:pt>
                <c:pt idx="178">
                  <c:v>74.1191821999976</c:v>
                </c:pt>
                <c:pt idx="179">
                  <c:v>74.53558209999758</c:v>
                </c:pt>
                <c:pt idx="180">
                  <c:v>74.95198199999759</c:v>
                </c:pt>
                <c:pt idx="181">
                  <c:v>75.36838189999757</c:v>
                </c:pt>
                <c:pt idx="182">
                  <c:v>75.78478179999757</c:v>
                </c:pt>
                <c:pt idx="183">
                  <c:v>76.20118169999756</c:v>
                </c:pt>
                <c:pt idx="184">
                  <c:v>76.61758159999755</c:v>
                </c:pt>
                <c:pt idx="185">
                  <c:v>77.03398149999755</c:v>
                </c:pt>
                <c:pt idx="186">
                  <c:v>77.45038139999754</c:v>
                </c:pt>
                <c:pt idx="187">
                  <c:v>77.86678129999753</c:v>
                </c:pt>
                <c:pt idx="188">
                  <c:v>78.28318119999753</c:v>
                </c:pt>
                <c:pt idx="189">
                  <c:v>78.69958109999752</c:v>
                </c:pt>
                <c:pt idx="190">
                  <c:v>79.1159809999975</c:v>
                </c:pt>
                <c:pt idx="191">
                  <c:v>79.5323808999975</c:v>
                </c:pt>
                <c:pt idx="192">
                  <c:v>79.9487807999975</c:v>
                </c:pt>
                <c:pt idx="193">
                  <c:v>80.3651806999975</c:v>
                </c:pt>
                <c:pt idx="194">
                  <c:v>80.78158059999748</c:v>
                </c:pt>
                <c:pt idx="195">
                  <c:v>81.19798049999747</c:v>
                </c:pt>
                <c:pt idx="196">
                  <c:v>81.61438039999747</c:v>
                </c:pt>
                <c:pt idx="197">
                  <c:v>82.03078029999746</c:v>
                </c:pt>
                <c:pt idx="198">
                  <c:v>82.44718019999745</c:v>
                </c:pt>
                <c:pt idx="199">
                  <c:v>82.86358009999745</c:v>
                </c:pt>
                <c:pt idx="200">
                  <c:v>83.27997999999744</c:v>
                </c:pt>
                <c:pt idx="201">
                  <c:v>83.69637989999744</c:v>
                </c:pt>
                <c:pt idx="202">
                  <c:v>84.11277979999743</c:v>
                </c:pt>
                <c:pt idx="203">
                  <c:v>84.52917969999741</c:v>
                </c:pt>
                <c:pt idx="204">
                  <c:v>84.94557959999742</c:v>
                </c:pt>
                <c:pt idx="205">
                  <c:v>85.3619794999974</c:v>
                </c:pt>
                <c:pt idx="206">
                  <c:v>85.77837939999739</c:v>
                </c:pt>
                <c:pt idx="207">
                  <c:v>86.19477929999739</c:v>
                </c:pt>
                <c:pt idx="208">
                  <c:v>86.61117919999738</c:v>
                </c:pt>
                <c:pt idx="209">
                  <c:v>87.02757909999737</c:v>
                </c:pt>
                <c:pt idx="210">
                  <c:v>87.44397899999737</c:v>
                </c:pt>
                <c:pt idx="211">
                  <c:v>87.86037889999736</c:v>
                </c:pt>
                <c:pt idx="212">
                  <c:v>88.27677879999736</c:v>
                </c:pt>
                <c:pt idx="213">
                  <c:v>88.69317869999735</c:v>
                </c:pt>
                <c:pt idx="214">
                  <c:v>89.10957859999733</c:v>
                </c:pt>
                <c:pt idx="215">
                  <c:v>89.52597849999734</c:v>
                </c:pt>
                <c:pt idx="216">
                  <c:v>89.94237839999732</c:v>
                </c:pt>
                <c:pt idx="217">
                  <c:v>90.35877829999731</c:v>
                </c:pt>
                <c:pt idx="218">
                  <c:v>90.77517819999731</c:v>
                </c:pt>
                <c:pt idx="219">
                  <c:v>91.1915780999973</c:v>
                </c:pt>
                <c:pt idx="220">
                  <c:v>91.60797799999729</c:v>
                </c:pt>
                <c:pt idx="221">
                  <c:v>92.02437789999729</c:v>
                </c:pt>
                <c:pt idx="222">
                  <c:v>92.44077779999728</c:v>
                </c:pt>
                <c:pt idx="223">
                  <c:v>92.85717769999728</c:v>
                </c:pt>
                <c:pt idx="224">
                  <c:v>93.27357759999727</c:v>
                </c:pt>
                <c:pt idx="225">
                  <c:v>93.68997749999725</c:v>
                </c:pt>
                <c:pt idx="226">
                  <c:v>94.10637739999726</c:v>
                </c:pt>
                <c:pt idx="227">
                  <c:v>94.52277729999724</c:v>
                </c:pt>
                <c:pt idx="228">
                  <c:v>94.93917719999723</c:v>
                </c:pt>
                <c:pt idx="229">
                  <c:v>95.35557709999723</c:v>
                </c:pt>
                <c:pt idx="230">
                  <c:v>95.77197699999722</c:v>
                </c:pt>
                <c:pt idx="231">
                  <c:v>96.18837689999722</c:v>
                </c:pt>
                <c:pt idx="232">
                  <c:v>96.60477679999721</c:v>
                </c:pt>
                <c:pt idx="233">
                  <c:v>97.0211766999972</c:v>
                </c:pt>
                <c:pt idx="234">
                  <c:v>97.4375765999972</c:v>
                </c:pt>
                <c:pt idx="235">
                  <c:v>97.85397649999719</c:v>
                </c:pt>
                <c:pt idx="236">
                  <c:v>98.27037639999718</c:v>
                </c:pt>
                <c:pt idx="237">
                  <c:v>98.68677629999718</c:v>
                </c:pt>
                <c:pt idx="238">
                  <c:v>99.10317619999716</c:v>
                </c:pt>
                <c:pt idx="239">
                  <c:v>99.51957609999715</c:v>
                </c:pt>
                <c:pt idx="240">
                  <c:v>99.93597599999715</c:v>
                </c:pt>
                <c:pt idx="241">
                  <c:v>100.35237589999714</c:v>
                </c:pt>
                <c:pt idx="242">
                  <c:v>100.76877579999714</c:v>
                </c:pt>
                <c:pt idx="243">
                  <c:v>101.18517569999713</c:v>
                </c:pt>
                <c:pt idx="244">
                  <c:v>101.60157559999712</c:v>
                </c:pt>
                <c:pt idx="245">
                  <c:v>102.01797549999712</c:v>
                </c:pt>
                <c:pt idx="246">
                  <c:v>102.43437539999711</c:v>
                </c:pt>
                <c:pt idx="247">
                  <c:v>102.8507752999971</c:v>
                </c:pt>
                <c:pt idx="248">
                  <c:v>103.2671751999971</c:v>
                </c:pt>
                <c:pt idx="249">
                  <c:v>103.68357509999709</c:v>
                </c:pt>
                <c:pt idx="250">
                  <c:v>104.09997499999707</c:v>
                </c:pt>
                <c:pt idx="251">
                  <c:v>104.51637489999707</c:v>
                </c:pt>
                <c:pt idx="252">
                  <c:v>104.93277479999706</c:v>
                </c:pt>
                <c:pt idx="253">
                  <c:v>105.34917469999706</c:v>
                </c:pt>
                <c:pt idx="254">
                  <c:v>105.76557459999705</c:v>
                </c:pt>
                <c:pt idx="255">
                  <c:v>106.18197449999704</c:v>
                </c:pt>
                <c:pt idx="256">
                  <c:v>106.59837439999704</c:v>
                </c:pt>
                <c:pt idx="257">
                  <c:v>107.01477429999703</c:v>
                </c:pt>
                <c:pt idx="258">
                  <c:v>107.43117419999702</c:v>
                </c:pt>
                <c:pt idx="259">
                  <c:v>107.84757409999702</c:v>
                </c:pt>
                <c:pt idx="260">
                  <c:v>108.263973999997</c:v>
                </c:pt>
                <c:pt idx="261">
                  <c:v>108.68037389999701</c:v>
                </c:pt>
                <c:pt idx="262">
                  <c:v>109.096773799997</c:v>
                </c:pt>
                <c:pt idx="263">
                  <c:v>109.51317369999698</c:v>
                </c:pt>
                <c:pt idx="264">
                  <c:v>109.92957359999698</c:v>
                </c:pt>
                <c:pt idx="265">
                  <c:v>110.34597349999697</c:v>
                </c:pt>
                <c:pt idx="266">
                  <c:v>110.76237339999696</c:v>
                </c:pt>
                <c:pt idx="267">
                  <c:v>111.17877329999696</c:v>
                </c:pt>
                <c:pt idx="268">
                  <c:v>111.59517319999695</c:v>
                </c:pt>
                <c:pt idx="269">
                  <c:v>112.01157309999694</c:v>
                </c:pt>
                <c:pt idx="270">
                  <c:v>112.42797299999694</c:v>
                </c:pt>
                <c:pt idx="271">
                  <c:v>112.84437289999693</c:v>
                </c:pt>
                <c:pt idx="272">
                  <c:v>113.26077279999693</c:v>
                </c:pt>
                <c:pt idx="273">
                  <c:v>113.67717269999692</c:v>
                </c:pt>
                <c:pt idx="274">
                  <c:v>114.0935725999969</c:v>
                </c:pt>
                <c:pt idx="275">
                  <c:v>114.5099724999969</c:v>
                </c:pt>
                <c:pt idx="276">
                  <c:v>114.9263723999969</c:v>
                </c:pt>
                <c:pt idx="277">
                  <c:v>115.34277229999688</c:v>
                </c:pt>
                <c:pt idx="278">
                  <c:v>115.75917219999688</c:v>
                </c:pt>
                <c:pt idx="279">
                  <c:v>116.17557209999687</c:v>
                </c:pt>
                <c:pt idx="280">
                  <c:v>116.59197199999686</c:v>
                </c:pt>
                <c:pt idx="281">
                  <c:v>117.00837189999686</c:v>
                </c:pt>
                <c:pt idx="282">
                  <c:v>117.42477179999685</c:v>
                </c:pt>
                <c:pt idx="283">
                  <c:v>117.84117169999685</c:v>
                </c:pt>
                <c:pt idx="284">
                  <c:v>118.25757159999684</c:v>
                </c:pt>
                <c:pt idx="285">
                  <c:v>118.67397149999682</c:v>
                </c:pt>
                <c:pt idx="286">
                  <c:v>119.09037139999683</c:v>
                </c:pt>
                <c:pt idx="287">
                  <c:v>119.50677129999681</c:v>
                </c:pt>
                <c:pt idx="288">
                  <c:v>119.9231711999968</c:v>
                </c:pt>
                <c:pt idx="289">
                  <c:v>120.3395710999968</c:v>
                </c:pt>
                <c:pt idx="290">
                  <c:v>120.75597099999679</c:v>
                </c:pt>
                <c:pt idx="291">
                  <c:v>121.17237089999679</c:v>
                </c:pt>
                <c:pt idx="292">
                  <c:v>121.58877079999678</c:v>
                </c:pt>
                <c:pt idx="293">
                  <c:v>122.00517069999677</c:v>
                </c:pt>
                <c:pt idx="294">
                  <c:v>122.42157059999677</c:v>
                </c:pt>
                <c:pt idx="295">
                  <c:v>122.83797049999676</c:v>
                </c:pt>
                <c:pt idx="296">
                  <c:v>123.25437039999674</c:v>
                </c:pt>
                <c:pt idx="297">
                  <c:v>123.67077029999675</c:v>
                </c:pt>
                <c:pt idx="298">
                  <c:v>124.08717019999673</c:v>
                </c:pt>
                <c:pt idx="299">
                  <c:v>124.50357009999672</c:v>
                </c:pt>
                <c:pt idx="300">
                  <c:v>124.91996999999672</c:v>
                </c:pt>
                <c:pt idx="301">
                  <c:v>125.33636989999671</c:v>
                </c:pt>
                <c:pt idx="302">
                  <c:v>125.75276979999671</c:v>
                </c:pt>
                <c:pt idx="303">
                  <c:v>126.1691696999967</c:v>
                </c:pt>
                <c:pt idx="304">
                  <c:v>126.58556959999669</c:v>
                </c:pt>
                <c:pt idx="305">
                  <c:v>127.00196949999669</c:v>
                </c:pt>
                <c:pt idx="306">
                  <c:v>127.41836939999668</c:v>
                </c:pt>
                <c:pt idx="307">
                  <c:v>127.83476929999667</c:v>
                </c:pt>
                <c:pt idx="308">
                  <c:v>128.25116919999667</c:v>
                </c:pt>
                <c:pt idx="309">
                  <c:v>128.66756909999665</c:v>
                </c:pt>
                <c:pt idx="310">
                  <c:v>129.08396899999664</c:v>
                </c:pt>
                <c:pt idx="311">
                  <c:v>129.50036889999663</c:v>
                </c:pt>
                <c:pt idx="312">
                  <c:v>129.91676879999665</c:v>
                </c:pt>
                <c:pt idx="313">
                  <c:v>130.33316869999663</c:v>
                </c:pt>
                <c:pt idx="314">
                  <c:v>130.74956859999662</c:v>
                </c:pt>
                <c:pt idx="315">
                  <c:v>131.1659684999966</c:v>
                </c:pt>
                <c:pt idx="316">
                  <c:v>131.5823683999966</c:v>
                </c:pt>
                <c:pt idx="317">
                  <c:v>131.9987682999966</c:v>
                </c:pt>
                <c:pt idx="318">
                  <c:v>132.4151681999966</c:v>
                </c:pt>
                <c:pt idx="319">
                  <c:v>132.8315680999966</c:v>
                </c:pt>
                <c:pt idx="320">
                  <c:v>133.24796799999658</c:v>
                </c:pt>
                <c:pt idx="321">
                  <c:v>133.66436789999656</c:v>
                </c:pt>
                <c:pt idx="322">
                  <c:v>134.08076779999655</c:v>
                </c:pt>
                <c:pt idx="323">
                  <c:v>134.49716769999657</c:v>
                </c:pt>
                <c:pt idx="324">
                  <c:v>134.91356759999655</c:v>
                </c:pt>
                <c:pt idx="325">
                  <c:v>135.32996749999654</c:v>
                </c:pt>
                <c:pt idx="326">
                  <c:v>135.74636739999653</c:v>
                </c:pt>
                <c:pt idx="327">
                  <c:v>136.16276729999652</c:v>
                </c:pt>
                <c:pt idx="328">
                  <c:v>136.57916719999653</c:v>
                </c:pt>
                <c:pt idx="329">
                  <c:v>136.99556709999652</c:v>
                </c:pt>
                <c:pt idx="330">
                  <c:v>137.4119669999965</c:v>
                </c:pt>
                <c:pt idx="331">
                  <c:v>137.8283668999965</c:v>
                </c:pt>
                <c:pt idx="332">
                  <c:v>138.24476679999648</c:v>
                </c:pt>
                <c:pt idx="333">
                  <c:v>138.66116669999647</c:v>
                </c:pt>
                <c:pt idx="334">
                  <c:v>139.0775665999965</c:v>
                </c:pt>
                <c:pt idx="335">
                  <c:v>139.49396649999647</c:v>
                </c:pt>
                <c:pt idx="336">
                  <c:v>139.91036639999646</c:v>
                </c:pt>
                <c:pt idx="337">
                  <c:v>140.32676629999645</c:v>
                </c:pt>
                <c:pt idx="338">
                  <c:v>140.74316619999644</c:v>
                </c:pt>
                <c:pt idx="339">
                  <c:v>141.15956609999645</c:v>
                </c:pt>
                <c:pt idx="340">
                  <c:v>141.57596599999644</c:v>
                </c:pt>
                <c:pt idx="341">
                  <c:v>141.99236589999643</c:v>
                </c:pt>
                <c:pt idx="342">
                  <c:v>142.40876579999642</c:v>
                </c:pt>
                <c:pt idx="343">
                  <c:v>142.8251656999964</c:v>
                </c:pt>
                <c:pt idx="344">
                  <c:v>143.2415655999964</c:v>
                </c:pt>
                <c:pt idx="345">
                  <c:v>143.6579654999964</c:v>
                </c:pt>
                <c:pt idx="346">
                  <c:v>144.0743653999964</c:v>
                </c:pt>
                <c:pt idx="347">
                  <c:v>144.49076529999638</c:v>
                </c:pt>
                <c:pt idx="348">
                  <c:v>144.90716519999637</c:v>
                </c:pt>
                <c:pt idx="349">
                  <c:v>145.32356509999636</c:v>
                </c:pt>
                <c:pt idx="350">
                  <c:v>145.73996499999637</c:v>
                </c:pt>
                <c:pt idx="351">
                  <c:v>146.15636489999636</c:v>
                </c:pt>
                <c:pt idx="352">
                  <c:v>146.57276479999635</c:v>
                </c:pt>
                <c:pt idx="353">
                  <c:v>146.98916469999634</c:v>
                </c:pt>
                <c:pt idx="354">
                  <c:v>147.40556459999632</c:v>
                </c:pt>
                <c:pt idx="355">
                  <c:v>147.8219644999963</c:v>
                </c:pt>
                <c:pt idx="356">
                  <c:v>148.23836439999633</c:v>
                </c:pt>
                <c:pt idx="357">
                  <c:v>148.65476429999632</c:v>
                </c:pt>
                <c:pt idx="358">
                  <c:v>149.0711641999963</c:v>
                </c:pt>
                <c:pt idx="359">
                  <c:v>149.4875640999963</c:v>
                </c:pt>
                <c:pt idx="360">
                  <c:v>149.90396399999628</c:v>
                </c:pt>
                <c:pt idx="361">
                  <c:v>150.3203638999963</c:v>
                </c:pt>
                <c:pt idx="362">
                  <c:v>150.73676379999628</c:v>
                </c:pt>
                <c:pt idx="363">
                  <c:v>151.15316369999627</c:v>
                </c:pt>
                <c:pt idx="364">
                  <c:v>151.56956359999626</c:v>
                </c:pt>
                <c:pt idx="365">
                  <c:v>151.98596349999625</c:v>
                </c:pt>
                <c:pt idx="366">
                  <c:v>152.40236339999623</c:v>
                </c:pt>
                <c:pt idx="367">
                  <c:v>152.81876329999625</c:v>
                </c:pt>
                <c:pt idx="368">
                  <c:v>153.23516319999624</c:v>
                </c:pt>
                <c:pt idx="369">
                  <c:v>153.65156309999622</c:v>
                </c:pt>
                <c:pt idx="370">
                  <c:v>154.0679629999962</c:v>
                </c:pt>
                <c:pt idx="371">
                  <c:v>154.4843628999962</c:v>
                </c:pt>
                <c:pt idx="372">
                  <c:v>154.90076279999622</c:v>
                </c:pt>
                <c:pt idx="373">
                  <c:v>155.3171626999962</c:v>
                </c:pt>
                <c:pt idx="374">
                  <c:v>155.7335625999962</c:v>
                </c:pt>
                <c:pt idx="375">
                  <c:v>156.14996249999618</c:v>
                </c:pt>
                <c:pt idx="376">
                  <c:v>156.56636239999617</c:v>
                </c:pt>
                <c:pt idx="377">
                  <c:v>156.98276229999618</c:v>
                </c:pt>
                <c:pt idx="378">
                  <c:v>157.39916219999617</c:v>
                </c:pt>
                <c:pt idx="379">
                  <c:v>157.81556209999616</c:v>
                </c:pt>
                <c:pt idx="380">
                  <c:v>158.23196199999614</c:v>
                </c:pt>
                <c:pt idx="381">
                  <c:v>158.64836189999613</c:v>
                </c:pt>
                <c:pt idx="382">
                  <c:v>159.06476179999612</c:v>
                </c:pt>
                <c:pt idx="383">
                  <c:v>159.48116169999614</c:v>
                </c:pt>
                <c:pt idx="384">
                  <c:v>159.89756159999612</c:v>
                </c:pt>
                <c:pt idx="385">
                  <c:v>160.3139614999961</c:v>
                </c:pt>
                <c:pt idx="386">
                  <c:v>160.7303613999961</c:v>
                </c:pt>
                <c:pt idx="387">
                  <c:v>161.1467612999961</c:v>
                </c:pt>
                <c:pt idx="388">
                  <c:v>161.5631611999961</c:v>
                </c:pt>
                <c:pt idx="389">
                  <c:v>161.9795610999961</c:v>
                </c:pt>
                <c:pt idx="390">
                  <c:v>162.39596099999608</c:v>
                </c:pt>
                <c:pt idx="391">
                  <c:v>162.81236089999607</c:v>
                </c:pt>
                <c:pt idx="392">
                  <c:v>163.22876079999605</c:v>
                </c:pt>
                <c:pt idx="393">
                  <c:v>163.64516069999604</c:v>
                </c:pt>
                <c:pt idx="394">
                  <c:v>164.06156059999606</c:v>
                </c:pt>
                <c:pt idx="395">
                  <c:v>164.47796049999604</c:v>
                </c:pt>
                <c:pt idx="396">
                  <c:v>164.89436039999603</c:v>
                </c:pt>
                <c:pt idx="397">
                  <c:v>165.31076029999602</c:v>
                </c:pt>
                <c:pt idx="398">
                  <c:v>165.727160199996</c:v>
                </c:pt>
                <c:pt idx="399">
                  <c:v>166.14356009999602</c:v>
                </c:pt>
                <c:pt idx="400">
                  <c:v>166.559959999996</c:v>
                </c:pt>
                <c:pt idx="401">
                  <c:v>166.976359899996</c:v>
                </c:pt>
                <c:pt idx="402">
                  <c:v>167.39275979999599</c:v>
                </c:pt>
                <c:pt idx="403">
                  <c:v>167.80915969999597</c:v>
                </c:pt>
                <c:pt idx="404">
                  <c:v>168.22555959999596</c:v>
                </c:pt>
                <c:pt idx="405">
                  <c:v>168.64195949999598</c:v>
                </c:pt>
                <c:pt idx="406">
                  <c:v>169.05835939999596</c:v>
                </c:pt>
                <c:pt idx="407">
                  <c:v>169.47475929999595</c:v>
                </c:pt>
                <c:pt idx="408">
                  <c:v>169.89115919999594</c:v>
                </c:pt>
                <c:pt idx="409">
                  <c:v>170.30755909999593</c:v>
                </c:pt>
                <c:pt idx="410">
                  <c:v>170.72395899999594</c:v>
                </c:pt>
                <c:pt idx="411">
                  <c:v>171.14035889999593</c:v>
                </c:pt>
                <c:pt idx="412">
                  <c:v>171.55675879999592</c:v>
                </c:pt>
                <c:pt idx="413">
                  <c:v>171.9731586999959</c:v>
                </c:pt>
                <c:pt idx="414">
                  <c:v>172.3895585999959</c:v>
                </c:pt>
                <c:pt idx="415">
                  <c:v>172.80595849999588</c:v>
                </c:pt>
                <c:pt idx="416">
                  <c:v>173.2223583999959</c:v>
                </c:pt>
                <c:pt idx="417">
                  <c:v>173.63875829999589</c:v>
                </c:pt>
                <c:pt idx="418">
                  <c:v>174.05515819999587</c:v>
                </c:pt>
                <c:pt idx="419">
                  <c:v>174.47155809999586</c:v>
                </c:pt>
                <c:pt idx="420">
                  <c:v>174.88795799999585</c:v>
                </c:pt>
                <c:pt idx="421">
                  <c:v>175.30435789999586</c:v>
                </c:pt>
                <c:pt idx="422">
                  <c:v>175.72075779999585</c:v>
                </c:pt>
                <c:pt idx="423">
                  <c:v>176.13715769999584</c:v>
                </c:pt>
                <c:pt idx="424">
                  <c:v>176.55355759999583</c:v>
                </c:pt>
                <c:pt idx="425">
                  <c:v>176.96995749999581</c:v>
                </c:pt>
                <c:pt idx="426">
                  <c:v>177.3863573999958</c:v>
                </c:pt>
                <c:pt idx="427">
                  <c:v>177.80275729999582</c:v>
                </c:pt>
                <c:pt idx="428">
                  <c:v>178.2191571999958</c:v>
                </c:pt>
                <c:pt idx="429">
                  <c:v>178.6355570999958</c:v>
                </c:pt>
                <c:pt idx="430">
                  <c:v>179.05195699999578</c:v>
                </c:pt>
                <c:pt idx="431">
                  <c:v>179.46835689999577</c:v>
                </c:pt>
                <c:pt idx="432">
                  <c:v>179.88475679999578</c:v>
                </c:pt>
                <c:pt idx="433">
                  <c:v>180.30115669999577</c:v>
                </c:pt>
                <c:pt idx="434">
                  <c:v>180.71755659999576</c:v>
                </c:pt>
                <c:pt idx="435">
                  <c:v>181.13395649999575</c:v>
                </c:pt>
                <c:pt idx="436">
                  <c:v>181.55035639999574</c:v>
                </c:pt>
                <c:pt idx="437">
                  <c:v>181.96675629999575</c:v>
                </c:pt>
                <c:pt idx="438">
                  <c:v>182.38315619999574</c:v>
                </c:pt>
                <c:pt idx="439">
                  <c:v>182.79955609999573</c:v>
                </c:pt>
                <c:pt idx="440">
                  <c:v>183.2159559999957</c:v>
                </c:pt>
                <c:pt idx="441">
                  <c:v>183.6323558999957</c:v>
                </c:pt>
                <c:pt idx="442">
                  <c:v>184.0487557999957</c:v>
                </c:pt>
                <c:pt idx="443">
                  <c:v>184.4651556999957</c:v>
                </c:pt>
                <c:pt idx="444">
                  <c:v>184.8815555999957</c:v>
                </c:pt>
                <c:pt idx="445">
                  <c:v>185.29795549999568</c:v>
                </c:pt>
                <c:pt idx="446">
                  <c:v>185.71435539999567</c:v>
                </c:pt>
                <c:pt idx="447">
                  <c:v>186.13075529999566</c:v>
                </c:pt>
                <c:pt idx="448">
                  <c:v>186.54715519999567</c:v>
                </c:pt>
                <c:pt idx="449">
                  <c:v>186.96355509999566</c:v>
                </c:pt>
                <c:pt idx="450">
                  <c:v>187.37995499999565</c:v>
                </c:pt>
                <c:pt idx="451">
                  <c:v>187.79635489999563</c:v>
                </c:pt>
                <c:pt idx="452">
                  <c:v>188.21275479999562</c:v>
                </c:pt>
                <c:pt idx="453">
                  <c:v>188.6291546999956</c:v>
                </c:pt>
                <c:pt idx="454">
                  <c:v>189.04555459999563</c:v>
                </c:pt>
                <c:pt idx="455">
                  <c:v>189.4619544999956</c:v>
                </c:pt>
                <c:pt idx="456">
                  <c:v>189.8783543999956</c:v>
                </c:pt>
                <c:pt idx="457">
                  <c:v>190.2947542999956</c:v>
                </c:pt>
                <c:pt idx="458">
                  <c:v>190.71115419999558</c:v>
                </c:pt>
                <c:pt idx="459">
                  <c:v>191.1275540999956</c:v>
                </c:pt>
                <c:pt idx="460">
                  <c:v>191.54395399999558</c:v>
                </c:pt>
                <c:pt idx="461">
                  <c:v>191.96035389999557</c:v>
                </c:pt>
                <c:pt idx="462">
                  <c:v>192.37675379999556</c:v>
                </c:pt>
                <c:pt idx="463">
                  <c:v>192.79315369999554</c:v>
                </c:pt>
                <c:pt idx="464">
                  <c:v>193.20955359999553</c:v>
                </c:pt>
                <c:pt idx="465">
                  <c:v>193.62595349999555</c:v>
                </c:pt>
                <c:pt idx="466">
                  <c:v>194.04235339999553</c:v>
                </c:pt>
                <c:pt idx="467">
                  <c:v>194.45875329999552</c:v>
                </c:pt>
                <c:pt idx="468">
                  <c:v>194.8751531999955</c:v>
                </c:pt>
                <c:pt idx="469">
                  <c:v>195.2915530999955</c:v>
                </c:pt>
                <c:pt idx="470">
                  <c:v>195.7079529999955</c:v>
                </c:pt>
                <c:pt idx="471">
                  <c:v>196.1243528999955</c:v>
                </c:pt>
                <c:pt idx="472">
                  <c:v>196.5407527999955</c:v>
                </c:pt>
                <c:pt idx="473">
                  <c:v>196.95715269999548</c:v>
                </c:pt>
                <c:pt idx="474">
                  <c:v>197.37355259999546</c:v>
                </c:pt>
                <c:pt idx="475">
                  <c:v>197.78995249999545</c:v>
                </c:pt>
                <c:pt idx="476">
                  <c:v>198.20635239999547</c:v>
                </c:pt>
                <c:pt idx="477">
                  <c:v>198.62275229999545</c:v>
                </c:pt>
                <c:pt idx="478">
                  <c:v>199.03915219999544</c:v>
                </c:pt>
                <c:pt idx="479">
                  <c:v>199.45555209999543</c:v>
                </c:pt>
                <c:pt idx="480">
                  <c:v>199.87195199999542</c:v>
                </c:pt>
                <c:pt idx="481">
                  <c:v>200.28835189999543</c:v>
                </c:pt>
                <c:pt idx="482">
                  <c:v>200.70475179999542</c:v>
                </c:pt>
                <c:pt idx="483">
                  <c:v>201.1211516999954</c:v>
                </c:pt>
                <c:pt idx="484">
                  <c:v>201.5375515999954</c:v>
                </c:pt>
                <c:pt idx="485">
                  <c:v>201.95395149999538</c:v>
                </c:pt>
                <c:pt idx="486">
                  <c:v>202.37035139999537</c:v>
                </c:pt>
                <c:pt idx="487">
                  <c:v>202.7867512999954</c:v>
                </c:pt>
                <c:pt idx="488">
                  <c:v>203.20315119999538</c:v>
                </c:pt>
                <c:pt idx="489">
                  <c:v>203.61955109999536</c:v>
                </c:pt>
                <c:pt idx="490">
                  <c:v>204.03595099999535</c:v>
                </c:pt>
                <c:pt idx="491">
                  <c:v>204.45235089999534</c:v>
                </c:pt>
                <c:pt idx="492">
                  <c:v>204.86875079999535</c:v>
                </c:pt>
                <c:pt idx="493">
                  <c:v>205.28515069999534</c:v>
                </c:pt>
                <c:pt idx="494">
                  <c:v>205.70155059999533</c:v>
                </c:pt>
                <c:pt idx="495">
                  <c:v>206.11795049999532</c:v>
                </c:pt>
                <c:pt idx="496">
                  <c:v>206.5343503999953</c:v>
                </c:pt>
                <c:pt idx="497">
                  <c:v>206.9507502999953</c:v>
                </c:pt>
                <c:pt idx="498">
                  <c:v>207.3671501999953</c:v>
                </c:pt>
                <c:pt idx="499">
                  <c:v>207.7835500999953</c:v>
                </c:pt>
                <c:pt idx="500">
                  <c:v>208.19994999999528</c:v>
                </c:pt>
                <c:pt idx="501">
                  <c:v>208.61634989999527</c:v>
                </c:pt>
                <c:pt idx="502">
                  <c:v>209.03274979999526</c:v>
                </c:pt>
                <c:pt idx="503">
                  <c:v>209.44914969999527</c:v>
                </c:pt>
                <c:pt idx="504">
                  <c:v>209.86554959999526</c:v>
                </c:pt>
                <c:pt idx="505">
                  <c:v>210.28194949999525</c:v>
                </c:pt>
                <c:pt idx="506">
                  <c:v>210.69834939999524</c:v>
                </c:pt>
                <c:pt idx="507">
                  <c:v>211.11474929999522</c:v>
                </c:pt>
                <c:pt idx="508">
                  <c:v>211.53114919999524</c:v>
                </c:pt>
                <c:pt idx="509">
                  <c:v>211.94754909999523</c:v>
                </c:pt>
                <c:pt idx="510">
                  <c:v>212.36394899999522</c:v>
                </c:pt>
                <c:pt idx="511">
                  <c:v>212.7803488999952</c:v>
                </c:pt>
                <c:pt idx="512">
                  <c:v>213.1967487999952</c:v>
                </c:pt>
                <c:pt idx="513">
                  <c:v>213.61314869999518</c:v>
                </c:pt>
                <c:pt idx="514">
                  <c:v>214.0295485999952</c:v>
                </c:pt>
                <c:pt idx="515">
                  <c:v>214.44594849999518</c:v>
                </c:pt>
                <c:pt idx="516">
                  <c:v>214.86234839999517</c:v>
                </c:pt>
                <c:pt idx="517">
                  <c:v>215.27874829999516</c:v>
                </c:pt>
                <c:pt idx="518">
                  <c:v>215.69514819999515</c:v>
                </c:pt>
                <c:pt idx="519">
                  <c:v>216.11154809999516</c:v>
                </c:pt>
                <c:pt idx="520">
                  <c:v>216.52794799999515</c:v>
                </c:pt>
                <c:pt idx="521">
                  <c:v>216.94434789999514</c:v>
                </c:pt>
                <c:pt idx="522">
                  <c:v>217.36074779999512</c:v>
                </c:pt>
                <c:pt idx="523">
                  <c:v>217.7771476999951</c:v>
                </c:pt>
                <c:pt idx="524">
                  <c:v>218.1935475999951</c:v>
                </c:pt>
                <c:pt idx="525">
                  <c:v>218.60994749999512</c:v>
                </c:pt>
                <c:pt idx="526">
                  <c:v>219.0263473999951</c:v>
                </c:pt>
                <c:pt idx="527">
                  <c:v>219.4427472999951</c:v>
                </c:pt>
                <c:pt idx="528">
                  <c:v>219.85914719999508</c:v>
                </c:pt>
                <c:pt idx="529">
                  <c:v>220.27554709999507</c:v>
                </c:pt>
                <c:pt idx="530">
                  <c:v>220.69194699999508</c:v>
                </c:pt>
                <c:pt idx="531">
                  <c:v>221.10834689999507</c:v>
                </c:pt>
                <c:pt idx="532">
                  <c:v>221.52474679999506</c:v>
                </c:pt>
                <c:pt idx="533">
                  <c:v>221.94114669999504</c:v>
                </c:pt>
                <c:pt idx="534">
                  <c:v>222.35754659999503</c:v>
                </c:pt>
                <c:pt idx="535">
                  <c:v>222.77394649999502</c:v>
                </c:pt>
                <c:pt idx="536">
                  <c:v>223.19034639999504</c:v>
                </c:pt>
                <c:pt idx="537">
                  <c:v>223.60674629999502</c:v>
                </c:pt>
                <c:pt idx="538">
                  <c:v>224.023146199995</c:v>
                </c:pt>
                <c:pt idx="539">
                  <c:v>224.439546099995</c:v>
                </c:pt>
                <c:pt idx="540">
                  <c:v>224.855945999995</c:v>
                </c:pt>
                <c:pt idx="541">
                  <c:v>225.272345899995</c:v>
                </c:pt>
                <c:pt idx="542">
                  <c:v>225.688745799995</c:v>
                </c:pt>
                <c:pt idx="543">
                  <c:v>226.10514569999498</c:v>
                </c:pt>
                <c:pt idx="544">
                  <c:v>226.52154559999497</c:v>
                </c:pt>
                <c:pt idx="545">
                  <c:v>226.93794549999495</c:v>
                </c:pt>
                <c:pt idx="546">
                  <c:v>227.35434539999494</c:v>
                </c:pt>
                <c:pt idx="547">
                  <c:v>227.77074529999496</c:v>
                </c:pt>
                <c:pt idx="548">
                  <c:v>228.18714519999494</c:v>
                </c:pt>
                <c:pt idx="549">
                  <c:v>228.60354509999493</c:v>
                </c:pt>
                <c:pt idx="550">
                  <c:v>229.01994499999492</c:v>
                </c:pt>
                <c:pt idx="551">
                  <c:v>229.4363448999949</c:v>
                </c:pt>
                <c:pt idx="552">
                  <c:v>229.85274479999492</c:v>
                </c:pt>
                <c:pt idx="553">
                  <c:v>230.2691446999949</c:v>
                </c:pt>
                <c:pt idx="554">
                  <c:v>230.6855445999949</c:v>
                </c:pt>
                <c:pt idx="555">
                  <c:v>231.1019444999949</c:v>
                </c:pt>
                <c:pt idx="556">
                  <c:v>231.51834439999487</c:v>
                </c:pt>
                <c:pt idx="557">
                  <c:v>231.93474429999486</c:v>
                </c:pt>
                <c:pt idx="558">
                  <c:v>232.35114419999488</c:v>
                </c:pt>
                <c:pt idx="559">
                  <c:v>232.76754409999486</c:v>
                </c:pt>
                <c:pt idx="560">
                  <c:v>233.18394399999485</c:v>
                </c:pt>
                <c:pt idx="561">
                  <c:v>233.60034389999484</c:v>
                </c:pt>
                <c:pt idx="562">
                  <c:v>234.01674379999483</c:v>
                </c:pt>
                <c:pt idx="563">
                  <c:v>234.43314369999484</c:v>
                </c:pt>
                <c:pt idx="564">
                  <c:v>234.84954359999483</c:v>
                </c:pt>
                <c:pt idx="565">
                  <c:v>235.26594349999482</c:v>
                </c:pt>
                <c:pt idx="566">
                  <c:v>235.6823433999948</c:v>
                </c:pt>
                <c:pt idx="567">
                  <c:v>236.0987432999948</c:v>
                </c:pt>
                <c:pt idx="568">
                  <c:v>236.51514319999478</c:v>
                </c:pt>
                <c:pt idx="569">
                  <c:v>236.9315430999948</c:v>
                </c:pt>
                <c:pt idx="570">
                  <c:v>237.34794299999479</c:v>
                </c:pt>
                <c:pt idx="571">
                  <c:v>237.76434289999477</c:v>
                </c:pt>
              </c:numCache>
            </c:numRef>
          </c:xVal>
          <c:yVal>
            <c:numRef>
              <c:f>'動径と緯度'!$G$99:$G$670</c:f>
              <c:numCache>
                <c:ptCount val="572"/>
                <c:pt idx="0">
                  <c:v>0</c:v>
                </c:pt>
                <c:pt idx="1">
                  <c:v>7.180517972722366E-05</c:v>
                </c:pt>
                <c:pt idx="2">
                  <c:v>0.0007623594974147487</c:v>
                </c:pt>
                <c:pt idx="3">
                  <c:v>0.003838343730874454</c:v>
                </c:pt>
                <c:pt idx="4">
                  <c:v>0.012894101443574424</c:v>
                </c:pt>
                <c:pt idx="5">
                  <c:v>0.033491816514650836</c:v>
                </c:pt>
                <c:pt idx="6">
                  <c:v>0.07280627620952725</c:v>
                </c:pt>
                <c:pt idx="7">
                  <c:v>0.1389039730376766</c:v>
                </c:pt>
                <c:pt idx="8">
                  <c:v>0.23984405876695822</c:v>
                </c:pt>
                <c:pt idx="9">
                  <c:v>0.3827780303839251</c:v>
                </c:pt>
                <c:pt idx="10">
                  <c:v>0.5731820171259697</c:v>
                </c:pt>
                <c:pt idx="11">
                  <c:v>0.8143032377051524</c:v>
                </c:pt>
                <c:pt idx="12">
                  <c:v>1.1068538577292348</c:v>
                </c:pt>
                <c:pt idx="13">
                  <c:v>1.4489473507096249</c:v>
                </c:pt>
                <c:pt idx="14">
                  <c:v>1.8362463336642127</c:v>
                </c:pt>
                <c:pt idx="15">
                  <c:v>2.2622759370870114</c:v>
                </c:pt>
                <c:pt idx="16">
                  <c:v>2.718851070390442</c:v>
                </c:pt>
                <c:pt idx="17">
                  <c:v>3.1965670533487947</c:v>
                </c:pt>
                <c:pt idx="18">
                  <c:v>3.685308689279379</c:v>
                </c:pt>
                <c:pt idx="19">
                  <c:v>4.174740983978706</c:v>
                </c:pt>
                <c:pt idx="20">
                  <c:v>4.654753825401565</c:v>
                </c:pt>
                <c:pt idx="21">
                  <c:v>5.115841925129639</c:v>
                </c:pt>
                <c:pt idx="22">
                  <c:v>5.549409460088811</c:v>
                </c:pt>
                <c:pt idx="23">
                  <c:v>5.947995731599486</c:v>
                </c:pt>
                <c:pt idx="24">
                  <c:v>6.305423607704768</c:v>
                </c:pt>
                <c:pt idx="25">
                  <c:v>6.616876533110125</c:v>
                </c:pt>
                <c:pt idx="26">
                  <c:v>6.878912589894684</c:v>
                </c:pt>
                <c:pt idx="27">
                  <c:v>7.089425647092384</c:v>
                </c:pt>
                <c:pt idx="28">
                  <c:v>7.247564253365483</c:v>
                </c:pt>
                <c:pt idx="29">
                  <c:v>7.3536188136261424</c:v>
                </c:pt>
                <c:pt idx="30">
                  <c:v>7.40888694450603</c:v>
                </c:pt>
                <c:pt idx="31">
                  <c:v>7.415525899553857</c:v>
                </c:pt>
                <c:pt idx="32">
                  <c:v>7.376399740186956</c:v>
                </c:pt>
                <c:pt idx="33">
                  <c:v>7.294927621360319</c:v>
                </c:pt>
                <c:pt idx="34">
                  <c:v>7.17493825277511</c:v>
                </c:pt>
                <c:pt idx="35">
                  <c:v>7.020534353465286</c:v>
                </c:pt>
                <c:pt idx="36">
                  <c:v>6.835969784515997</c:v>
                </c:pt>
                <c:pt idx="37">
                  <c:v>6.625541048407903</c:v>
                </c:pt>
                <c:pt idx="38">
                  <c:v>6.393493996794908</c:v>
                </c:pt>
                <c:pt idx="39">
                  <c:v>6.143945893334435</c:v>
                </c:pt>
                <c:pt idx="40">
                  <c:v>5.880822428567826</c:v>
                </c:pt>
                <c:pt idx="41">
                  <c:v>5.607808868520245</c:v>
                </c:pt>
                <c:pt idx="42">
                  <c:v>5.328314223096394</c:v>
                </c:pt>
                <c:pt idx="43">
                  <c:v>5.045447128273653</c:v>
                </c:pt>
                <c:pt idx="44">
                  <c:v>4.762002030898916</c:v>
                </c:pt>
                <c:pt idx="45">
                  <c:v>4.480454230414885</c:v>
                </c:pt>
                <c:pt idx="46">
                  <c:v>4.202962353003884</c:v>
                </c:pt>
                <c:pt idx="47">
                  <c:v>3.931376896846177</c:v>
                </c:pt>
                <c:pt idx="48">
                  <c:v>3.667253580532582</c:v>
                </c:pt>
                <c:pt idx="49">
                  <c:v>3.41187033998698</c:v>
                </c:pt>
                <c:pt idx="50">
                  <c:v>3.1662469441022103</c:v>
                </c:pt>
                <c:pt idx="51">
                  <c:v>2.9311663288539163</c:v>
                </c:pt>
                <c:pt idx="52">
                  <c:v>2.7071968785888294</c:v>
                </c:pt>
                <c:pt idx="53">
                  <c:v>2.4947150074537965</c:v>
                </c:pt>
                <c:pt idx="54">
                  <c:v>2.2939275106375163</c:v>
                </c:pt>
                <c:pt idx="55">
                  <c:v>2.1048932622903647</c:v>
                </c:pt>
                <c:pt idx="56">
                  <c:v>1.9275439335064635</c:v>
                </c:pt>
                <c:pt idx="57">
                  <c:v>1.7617034890644172</c:v>
                </c:pt>
                <c:pt idx="58">
                  <c:v>1.607106295689163</c:v>
                </c:pt>
                <c:pt idx="59">
                  <c:v>1.463413737748128</c:v>
                </c:pt>
                <c:pt idx="60">
                  <c:v>1.330229289128956</c:v>
                </c:pt>
                <c:pt idx="61">
                  <c:v>1.2071120333429926</c:v>
                </c:pt>
                <c:pt idx="62">
                  <c:v>1.0935886585483956</c:v>
                </c:pt>
                <c:pt idx="63">
                  <c:v>0.9891639811332072</c:v>
                </c:pt>
                <c:pt idx="64">
                  <c:v>0.8933300716960731</c:v>
                </c:pt>
                <c:pt idx="65">
                  <c:v>0.8055740716419584</c:v>
                </c:pt>
                <c:pt idx="66">
                  <c:v>0.7253847980569058</c:v>
                </c:pt>
                <c:pt idx="67">
                  <c:v>0.6522582398617537</c:v>
                </c:pt>
                <c:pt idx="68">
                  <c:v>0.5857020502189432</c:v>
                </c:pt>
                <c:pt idx="69">
                  <c:v>0.525239139450456</c:v>
                </c:pt>
                <c:pt idx="70">
                  <c:v>0.47041046991064234</c:v>
                </c:pt>
                <c:pt idx="71">
                  <c:v>0.42077714985960835</c:v>
                </c:pt>
                <c:pt idx="72">
                  <c:v>0.37592191784118684</c:v>
                </c:pt>
                <c:pt idx="73">
                  <c:v>0.3354501027554781</c:v>
                </c:pt>
                <c:pt idx="74">
                  <c:v>0.2989901380373447</c:v>
                </c:pt>
                <c:pt idx="75">
                  <c:v>0.2661937013600305</c:v>
                </c:pt>
                <c:pt idx="76">
                  <c:v>0.23673554427767898</c:v>
                </c:pt>
                <c:pt idx="77">
                  <c:v>0.2103130693583204</c:v>
                </c:pt>
                <c:pt idx="78">
                  <c:v>0.18664570575820125</c:v>
                </c:pt>
                <c:pt idx="79">
                  <c:v>0.1654741279352008</c:v>
                </c:pt>
                <c:pt idx="80">
                  <c:v>0.14655935635247244</c:v>
                </c:pt>
                <c:pt idx="81">
                  <c:v>0.12968177361998337</c:v>
                </c:pt>
                <c:pt idx="82">
                  <c:v>0.11464008457979741</c:v>
                </c:pt>
                <c:pt idx="83">
                  <c:v>0.1012502443647789</c:v>
                </c:pt>
                <c:pt idx="84">
                  <c:v>0.08934437444268542</c:v>
                </c:pt>
                <c:pt idx="85">
                  <c:v>0.07876968308263774</c:v>
                </c:pt>
                <c:pt idx="86">
                  <c:v>0.06938740352677318</c:v>
                </c:pt>
                <c:pt idx="87">
                  <c:v>0.06107176039030054</c:v>
                </c:pt>
                <c:pt idx="88">
                  <c:v>0.053708972419261355</c:v>
                </c:pt>
                <c:pt idx="89">
                  <c:v>0.04719629767673445</c:v>
                </c:pt>
                <c:pt idx="90">
                  <c:v>0.04144112547424329</c:v>
                </c:pt>
                <c:pt idx="91">
                  <c:v>0.03636011788536918</c:v>
                </c:pt>
                <c:pt idx="92">
                  <c:v>0.03187840244362338</c:v>
                </c:pt>
                <c:pt idx="93">
                  <c:v>0.027928816608485684</c:v>
                </c:pt>
                <c:pt idx="94">
                  <c:v>0.02445120375586133</c:v>
                </c:pt>
                <c:pt idx="95">
                  <c:v>0.021391759787621884</c:v>
                </c:pt>
                <c:pt idx="96">
                  <c:v>0.01870242893694767</c:v>
                </c:pt>
                <c:pt idx="97">
                  <c:v>0.016340346951465697</c:v>
                </c:pt>
                <c:pt idx="98">
                  <c:v>0.01426732954627344</c:v>
                </c:pt>
                <c:pt idx="99">
                  <c:v>0.012449403817381926</c:v>
                </c:pt>
                <c:pt idx="100">
                  <c:v>0.010856380178284214</c:v>
                </c:pt>
                <c:pt idx="101">
                  <c:v>0.009461462315374333</c:v>
                </c:pt>
                <c:pt idx="102">
                  <c:v>0.008240892640540674</c:v>
                </c:pt>
                <c:pt idx="103">
                  <c:v>0.007173630741654136</c:v>
                </c:pt>
                <c:pt idx="104">
                  <c:v>0.006241062385434047</c:v>
                </c:pt>
                <c:pt idx="105">
                  <c:v>0.005426736705093281</c:v>
                </c:pt>
                <c:pt idx="106">
                  <c:v>0.004716129301120893</c:v>
                </c:pt>
                <c:pt idx="107">
                  <c:v>0.004096429092409677</c:v>
                </c:pt>
                <c:pt idx="108">
                  <c:v>0.003556346872389528</c:v>
                </c:pt>
                <c:pt idx="109">
                  <c:v>0.003085943647348905</c:v>
                </c:pt>
                <c:pt idx="110">
                  <c:v>0.0026764769588338015</c:v>
                </c:pt>
                <c:pt idx="111">
                  <c:v>0.0023202635165903577</c:v>
                </c:pt>
                <c:pt idx="112">
                  <c:v>0.0020105565911326326</c:v>
                </c:pt>
                <c:pt idx="113">
                  <c:v>0.0017414367342543098</c:v>
                </c:pt>
                <c:pt idx="114">
                  <c:v>0.0015077145105952601</c:v>
                </c:pt>
                <c:pt idx="115">
                  <c:v>0.0013048440329474621</c:v>
                </c:pt>
                <c:pt idx="116">
                  <c:v>0.001128846197810613</c:v>
                </c:pt>
                <c:pt idx="117">
                  <c:v>0.0009762406154572239</c:v>
                </c:pt>
                <c:pt idx="118">
                  <c:v>0.0008439853202752895</c:v>
                </c:pt>
                <c:pt idx="119">
                  <c:v>0.0007294234323900031</c:v>
                </c:pt>
                <c:pt idx="120">
                  <c:v>0.0006302360205947013</c:v>
                </c:pt>
                <c:pt idx="121">
                  <c:v>0.000544400489595887</c:v>
                </c:pt>
                <c:pt idx="122">
                  <c:v>0.00047015388170923</c:v>
                </c:pt>
                <c:pt idx="123">
                  <c:v>0.0004059605446886402</c:v>
                </c:pt>
                <c:pt idx="124">
                  <c:v>0.0003504836736153613</c:v>
                </c:pt>
                <c:pt idx="125">
                  <c:v>0.0003025602860245226</c:v>
                </c:pt>
                <c:pt idx="126">
                  <c:v>0.0002611792360191624</c:v>
                </c:pt>
                <c:pt idx="127">
                  <c:v>0.0002254619153359887</c:v>
                </c:pt>
                <c:pt idx="128">
                  <c:v>0.000194645327500086</c:v>
                </c:pt>
                <c:pt idx="129">
                  <c:v>0.00016806725564735538</c:v>
                </c:pt>
                <c:pt idx="130">
                  <c:v>0.00014515327560326728</c:v>
                </c:pt>
                <c:pt idx="131">
                  <c:v>0.00012540539367121822</c:v>
                </c:pt>
                <c:pt idx="132">
                  <c:v>0.00010839211357555787</c:v>
                </c:pt>
                <c:pt idx="133">
                  <c:v>9.373975937971147E-05</c:v>
                </c:pt>
                <c:pt idx="134">
                  <c:v>8.112490119900547E-05</c:v>
                </c:pt>
                <c:pt idx="135">
                  <c:v>7.026774837465139E-05</c:v>
                </c:pt>
                <c:pt idx="136">
                  <c:v>6.09263906773209E-05</c:v>
                </c:pt>
                <c:pt idx="137">
                  <c:v>5.2891782257383366E-05</c:v>
                </c:pt>
                <c:pt idx="138">
                  <c:v>4.5983375630236276E-05</c:v>
                </c:pt>
                <c:pt idx="139">
                  <c:v>4.0045324140540865E-05</c:v>
                </c:pt>
                <c:pt idx="140">
                  <c:v>3.494318123586279E-05</c:v>
                </c:pt>
                <c:pt idx="141">
                  <c:v>3.056103363229534E-05</c:v>
                </c:pt>
                <c:pt idx="142">
                  <c:v>2.6799013193853943E-05</c:v>
                </c:pt>
                <c:pt idx="143">
                  <c:v>2.3571139184027766E-05</c:v>
                </c:pt>
                <c:pt idx="144">
                  <c:v>2.080344858148832E-05</c:v>
                </c:pt>
                <c:pt idx="145">
                  <c:v>1.8432377472421632E-05</c:v>
                </c:pt>
                <c:pt idx="146">
                  <c:v>1.640336122013317E-05</c:v>
                </c:pt>
                <c:pt idx="147">
                  <c:v>1.4669625241131453E-05</c:v>
                </c:pt>
                <c:pt idx="148">
                  <c:v>1.3191141851029876E-05</c:v>
                </c:pt>
                <c:pt idx="149">
                  <c:v>1.1933731841753635E-05</c:v>
                </c:pt>
                <c:pt idx="150">
                  <c:v>1.0868292266033644E-05</c:v>
                </c:pt>
                <c:pt idx="151">
                  <c:v>9.970134382852112E-06</c:v>
                </c:pt>
                <c:pt idx="152">
                  <c:v>9.218417900297431E-06</c:v>
                </c:pt>
                <c:pt idx="153">
                  <c:v>8.595669577723162E-06</c:v>
                </c:pt>
                <c:pt idx="154">
                  <c:v>8.087375950829601E-06</c:v>
                </c:pt>
                <c:pt idx="155">
                  <c:v>7.681641451505602E-06</c:v>
                </c:pt>
                <c:pt idx="156">
                  <c:v>7.368904536187092E-06</c:v>
                </c:pt>
                <c:pt idx="157">
                  <c:v>7.1417056367016536E-06</c:v>
                </c:pt>
                <c:pt idx="158">
                  <c:v>6.994501828438031E-06</c:v>
                </c:pt>
                <c:pt idx="159">
                  <c:v>6.923524092681041E-06</c:v>
                </c:pt>
                <c:pt idx="160">
                  <c:v>6.926673952012822E-06</c:v>
                </c:pt>
                <c:pt idx="161">
                  <c:v>7.003457097493077E-06</c:v>
                </c:pt>
                <c:pt idx="162">
                  <c:v>7.154952420664665E-06</c:v>
                </c:pt>
                <c:pt idx="163">
                  <c:v>7.383815628437318E-06</c:v>
                </c:pt>
                <c:pt idx="164">
                  <c:v>7.69431737041701E-06</c:v>
                </c:pt>
                <c:pt idx="165">
                  <c:v>8.092416562100154E-06</c:v>
                </c:pt>
                <c:pt idx="166">
                  <c:v>8.585870359681082E-06</c:v>
                </c:pt>
                <c:pt idx="167">
                  <c:v>9.184383049815046E-06</c:v>
                </c:pt>
                <c:pt idx="168">
                  <c:v>9.899796978331753E-06</c:v>
                </c:pt>
                <c:pt idx="169">
                  <c:v>1.0746329574794005E-05</c:v>
                </c:pt>
                <c:pt idx="170">
                  <c:v>1.1740861555955784E-05</c:v>
                </c:pt>
                <c:pt idx="171">
                  <c:v>1.2903282533908426E-05</c:v>
                </c:pt>
                <c:pt idx="172">
                  <c:v>1.425690154016715E-05</c:v>
                </c:pt>
                <c:pt idx="173">
                  <c:v>1.582893143474665E-05</c:v>
                </c:pt>
                <c:pt idx="174">
                  <c:v>1.7651057833155885E-05</c:v>
                </c:pt>
                <c:pt idx="175">
                  <c:v>1.976010509290841E-05</c:v>
                </c:pt>
                <c:pt idx="176">
                  <c:v>2.2198814099168263E-05</c:v>
                </c:pt>
                <c:pt idx="177">
                  <c:v>2.5016749128050265E-05</c:v>
                </c:pt>
                <c:pt idx="178">
                  <c:v>2.8271354005569363E-05</c:v>
                </c:pt>
                <c:pt idx="179">
                  <c:v>3.202918118962293E-05</c:v>
                </c:pt>
                <c:pt idx="180">
                  <c:v>3.636732136234463E-05</c:v>
                </c:pt>
                <c:pt idx="181">
                  <c:v>4.137506572462432E-05</c:v>
                </c:pt>
                <c:pt idx="182">
                  <c:v>4.7155838543060894E-05</c:v>
                </c:pt>
                <c:pt idx="183">
                  <c:v>5.3829443739881275E-05</c:v>
                </c:pt>
                <c:pt idx="184">
                  <c:v>6.15346765876006E-05</c:v>
                </c:pt>
                <c:pt idx="185">
                  <c:v>7.043236004667267E-05</c:v>
                </c:pt>
                <c:pt idx="186">
                  <c:v>8.070887516972033E-05</c:v>
                </c:pt>
                <c:pt idx="187">
                  <c:v>9.258026652819422E-05</c:v>
                </c:pt>
                <c:pt idx="188">
                  <c:v>0.00010629701707484963</c:v>
                </c:pt>
                <c:pt idx="189">
                  <c:v>0.00012214960256385718</c:v>
                </c:pt>
                <c:pt idx="190">
                  <c:v>0.0001404749539906114</c:v>
                </c:pt>
                <c:pt idx="191">
                  <c:v>0.00016166397793115377</c:v>
                </c:pt>
                <c:pt idx="192">
                  <c:v>0.0001861703096783517</c:v>
                </c:pt>
                <c:pt idx="193">
                  <c:v>0.00021452050329940289</c:v>
                </c:pt>
                <c:pt idx="194">
                  <c:v>0.0002473258968920735</c:v>
                </c:pt>
                <c:pt idx="195">
                  <c:v>0.0002852964312329249</c:v>
                </c:pt>
                <c:pt idx="196">
                  <c:v>0.00032925674667071326</c:v>
                </c:pt>
                <c:pt idx="197">
                  <c:v>0.00038016493767148365</c:v>
                </c:pt>
                <c:pt idx="198">
                  <c:v>0.00043913440821527445</c:v>
                </c:pt>
                <c:pt idx="199">
                  <c:v>0.000507459345855926</c:v>
                </c:pt>
                <c:pt idx="200">
                  <c:v>0.0005866444195348819</c:v>
                </c:pt>
                <c:pt idx="201">
                  <c:v>0.0006784394083553117</c:v>
                </c:pt>
                <c:pt idx="202">
                  <c:v>0.0007848795880164913</c:v>
                </c:pt>
                <c:pt idx="203">
                  <c:v>0.0009083328414609494</c:v>
                </c:pt>
                <c:pt idx="204">
                  <c:v>0.001051554623994394</c:v>
                </c:pt>
                <c:pt idx="205">
                  <c:v>0.0012177521048013103</c:v>
                </c:pt>
                <c:pt idx="206">
                  <c:v>0.0014106590312078547</c:v>
                </c:pt>
                <c:pt idx="207">
                  <c:v>0.0016346231248823499</c:v>
                </c:pt>
                <c:pt idx="208">
                  <c:v>0.0018947081270354153</c:v>
                </c:pt>
                <c:pt idx="209">
                  <c:v>0.0021968129703598856</c:v>
                </c:pt>
                <c:pt idx="210">
                  <c:v>0.002547810978059468</c:v>
                </c:pt>
                <c:pt idx="211">
                  <c:v>0.0029557124855662145</c:v>
                </c:pt>
                <c:pt idx="212">
                  <c:v>0.003429854861017703</c:v>
                </c:pt>
                <c:pt idx="213">
                  <c:v>0.003981124581024747</c:v>
                </c:pt>
                <c:pt idx="214">
                  <c:v>0.0046222168160557535</c:v>
                </c:pt>
                <c:pt idx="215">
                  <c:v>0.005367938915270794</c:v>
                </c:pt>
                <c:pt idx="216">
                  <c:v>0.006235565277794009</c:v>
                </c:pt>
                <c:pt idx="217">
                  <c:v>0.007245252384343324</c:v>
                </c:pt>
                <c:pt idx="218">
                  <c:v>0.008420524272892577</c:v>
                </c:pt>
                <c:pt idx="219">
                  <c:v>0.009788840513467687</c:v>
                </c:pt>
                <c:pt idx="220">
                  <c:v>0.011382260815934563</c:v>
                </c:pt>
                <c:pt idx="221">
                  <c:v>0.013238222844399744</c:v>
                </c:pt>
                <c:pt idx="222">
                  <c:v>0.015400452675725762</c:v>
                </c:pt>
                <c:pt idx="223">
                  <c:v>0.017920030701875422</c:v>
                </c:pt>
                <c:pt idx="224">
                  <c:v>0.020856639723621336</c:v>
                </c:pt>
                <c:pt idx="225">
                  <c:v>0.024280026619249172</c:v>
                </c:pt>
                <c:pt idx="226">
                  <c:v>0.028271714417009226</c:v>
                </c:pt>
                <c:pt idx="227">
                  <c:v>0.03292700799631567</c:v>
                </c:pt>
                <c:pt idx="228">
                  <c:v>0.038357344157238946</c:v>
                </c:pt>
                <c:pt idx="229">
                  <c:v>0.04469304562743286</c:v>
                </c:pt>
                <c:pt idx="230">
                  <c:v>0.05208654895184747</c:v>
                </c:pt>
                <c:pt idx="231">
                  <c:v>0.06071618840598052</c:v>
                </c:pt>
                <c:pt idx="232">
                  <c:v>0.07079063240891147</c:v>
                </c:pt>
                <c:pt idx="233">
                  <c:v>0.08255408576577054</c:v>
                </c:pt>
                <c:pt idx="234">
                  <c:v>0.09629239088553207</c:v>
                </c:pt>
                <c:pt idx="235">
                  <c:v>0.11234018442305801</c:v>
                </c:pt>
                <c:pt idx="236">
                  <c:v>0.1310892932013137</c:v>
                </c:pt>
                <c:pt idx="237">
                  <c:v>0.1529985855076283</c:v>
                </c:pt>
                <c:pt idx="238">
                  <c:v>0.17860553178327823</c:v>
                </c:pt>
                <c:pt idx="239">
                  <c:v>0.20853977334771198</c:v>
                </c:pt>
                <c:pt idx="240">
                  <c:v>0.24353905030663225</c:v>
                </c:pt>
                <c:pt idx="241">
                  <c:v>0.28446790158846197</c:v>
                </c:pt>
                <c:pt idx="242">
                  <c:v>0.3323396227884248</c:v>
                </c:pt>
                <c:pt idx="243">
                  <c:v>0.3883420531209646</c:v>
                </c:pt>
                <c:pt idx="244">
                  <c:v>0.45386786358539455</c:v>
                </c:pt>
                <c:pt idx="245">
                  <c:v>0.5305501371435721</c:v>
                </c:pt>
                <c:pt idx="246">
                  <c:v>0.6203041714842655</c:v>
                </c:pt>
                <c:pt idx="247">
                  <c:v>0.7253765995715161</c:v>
                </c:pt>
                <c:pt idx="248">
                  <c:v>0.8484031170842351</c:v>
                </c:pt>
                <c:pt idx="249">
                  <c:v>0.9924763342896946</c:v>
                </c:pt>
                <c:pt idx="250">
                  <c:v>1.161225539034245</c:v>
                </c:pt>
                <c:pt idx="251">
                  <c:v>1.3589104746719216</c:v>
                </c:pt>
                <c:pt idx="252">
                  <c:v>1.5905316104896454</c:v>
                </c:pt>
                <c:pt idx="253">
                  <c:v>1.861959822680417</c:v>
                </c:pt>
                <c:pt idx="254">
                  <c:v>2.180088923147743</c:v>
                </c:pt>
                <c:pt idx="255">
                  <c:v>2.5530150855420635</c:v>
                </c:pt>
                <c:pt idx="256">
                  <c:v>2.9902479396334813</c:v>
                </c:pt>
                <c:pt idx="257">
                  <c:v>3.5029589561320575</c:v>
                </c:pt>
                <c:pt idx="258">
                  <c:v>4.104273747659092</c:v>
                </c:pt>
                <c:pt idx="259">
                  <c:v>4.809616095244045</c:v>
                </c:pt>
                <c:pt idx="260">
                  <c:v>5.637112905942649</c:v>
                </c:pt>
                <c:pt idx="261">
                  <c:v>6.6080709542955445</c:v>
                </c:pt>
                <c:pt idx="262">
                  <c:v>7.747538203678703</c:v>
                </c:pt>
                <c:pt idx="263">
                  <c:v>9.084964796660742</c:v>
                </c:pt>
                <c:pt idx="264">
                  <c:v>10.654981509517082</c:v>
                </c:pt>
                <c:pt idx="265">
                  <c:v>12.498316659782509</c:v>
                </c:pt>
                <c:pt idx="266">
                  <c:v>14.662876225459936</c:v>
                </c:pt>
                <c:pt idx="267">
                  <c:v>17.205016384612655</c:v>
                </c:pt>
                <c:pt idx="268">
                  <c:v>20.19104293791384</c:v>
                </c:pt>
                <c:pt idx="269">
                  <c:v>23.698978280139983</c:v>
                </c:pt>
                <c:pt idx="270">
                  <c:v>27.820643911977907</c:v>
                </c:pt>
                <c:pt idx="271">
                  <c:v>32.66411513470991</c:v>
                </c:pt>
                <c:pt idx="272">
                  <c:v>38.35661478838178</c:v>
                </c:pt>
                <c:pt idx="273">
                  <c:v>45.04792496398678</c:v>
                </c:pt>
                <c:pt idx="274">
                  <c:v>52.914409879129046</c:v>
                </c:pt>
                <c:pt idx="275">
                  <c:v>62.16375995330808</c:v>
                </c:pt>
                <c:pt idx="276">
                  <c:v>73.0405870250679</c:v>
                </c:pt>
                <c:pt idx="277">
                  <c:v>85.8330241767939</c:v>
                </c:pt>
                <c:pt idx="278">
                  <c:v>100.8805114341238</c:v>
                </c:pt>
                <c:pt idx="279">
                  <c:v>118.5829814669556</c:v>
                </c:pt>
                <c:pt idx="280">
                  <c:v>139.41169826232195</c:v>
                </c:pt>
                <c:pt idx="281">
                  <c:v>163.92204766000057</c:v>
                </c:pt>
                <c:pt idx="282">
                  <c:v>192.7686329345292</c:v>
                </c:pt>
                <c:pt idx="283">
                  <c:v>226.72309280505402</c:v>
                </c:pt>
                <c:pt idx="284">
                  <c:v>266.6951351716262</c:v>
                </c:pt>
                <c:pt idx="285">
                  <c:v>313.7573696613422</c:v>
                </c:pt>
                <c:pt idx="286">
                  <c:v>369.17462826357126</c:v>
                </c:pt>
                <c:pt idx="287">
                  <c:v>434.4385889521734</c:v>
                </c:pt>
                <c:pt idx="288">
                  <c:v>511.3086658007318</c:v>
                </c:pt>
                <c:pt idx="289">
                  <c:v>601.8603049184255</c:v>
                </c:pt>
                <c:pt idx="290">
                  <c:v>708.5420335724207</c:v>
                </c:pt>
                <c:pt idx="291">
                  <c:v>834.242856043928</c:v>
                </c:pt>
                <c:pt idx="292">
                  <c:v>982.3718811100966</c:v>
                </c:pt>
                <c:pt idx="293">
                  <c:v>1156.9524108703924</c:v>
                </c:pt>
                <c:pt idx="294">
                  <c:v>1362.7331287993588</c:v>
                </c:pt>
                <c:pt idx="295">
                  <c:v>1605.3195080856456</c:v>
                </c:pt>
                <c:pt idx="296">
                  <c:v>1891.3291333491052</c:v>
                </c:pt>
                <c:pt idx="297">
                  <c:v>2228.575306114867</c:v>
                </c:pt>
                <c:pt idx="298">
                  <c:v>2626.2841064056665</c:v>
                </c:pt>
                <c:pt idx="299">
                  <c:v>3095.3510325343004</c:v>
                </c:pt>
                <c:pt idx="300">
                  <c:v>3648.644465953513</c:v>
                </c:pt>
                <c:pt idx="301">
                  <c:v>4301.364540236006</c:v>
                </c:pt>
                <c:pt idx="302">
                  <c:v>5071.467571310091</c:v>
                </c:pt>
                <c:pt idx="303">
                  <c:v>5980.168075496479</c:v>
                </c:pt>
                <c:pt idx="304">
                  <c:v>7052.532616669764</c:v>
                </c:pt>
                <c:pt idx="305">
                  <c:v>8318.182348034863</c:v>
                </c:pt>
                <c:pt idx="306">
                  <c:v>9812.124223505962</c:v>
                </c:pt>
                <c:pt idx="307">
                  <c:v>11575.734538581319</c:v>
                </c:pt>
                <c:pt idx="308">
                  <c:v>13657.92282777383</c:v>
                </c:pt>
                <c:pt idx="309">
                  <c:v>16116.509321846444</c:v>
                </c:pt>
                <c:pt idx="310">
                  <c:v>19019.855303705135</c:v>
                </c:pt>
                <c:pt idx="311">
                  <c:v>22448.792975261684</c:v>
                </c:pt>
                <c:pt idx="312">
                  <c:v>26498.910070633934</c:v>
                </c:pt>
                <c:pt idx="313">
                  <c:v>31283.254674972064</c:v>
                </c:pt>
                <c:pt idx="314">
                  <c:v>36935.53783119062</c:v>
                </c:pt>
                <c:pt idx="315">
                  <c:v>43613.92589288016</c:v>
                </c:pt>
                <c:pt idx="316">
                  <c:v>51505.53163077839</c:v>
                </c:pt>
                <c:pt idx="317">
                  <c:v>60831.73332109075</c:v>
                </c:pt>
                <c:pt idx="318">
                  <c:v>71854.47502869228</c:v>
                </c:pt>
                <c:pt idx="319">
                  <c:v>84883.72974969224</c:v>
                </c:pt>
                <c:pt idx="320">
                  <c:v>100286.3408305513</c:v>
                </c:pt>
                <c:pt idx="321">
                  <c:v>118496.49712586367</c:v>
                </c:pt>
                <c:pt idx="322">
                  <c:v>140028.14487083006</c:v>
                </c:pt>
                <c:pt idx="323">
                  <c:v>165489.69562488407</c:v>
                </c:pt>
                <c:pt idx="324">
                  <c:v>195601.45654971665</c:v>
                </c:pt>
                <c:pt idx="325">
                  <c:v>231216.28868956922</c:v>
                </c:pt>
                <c:pt idx="326">
                  <c:v>273344.09316598787</c:v>
                </c:pt>
                <c:pt idx="327">
                  <c:v>323180.837065247</c:v>
                </c:pt>
                <c:pt idx="328">
                  <c:v>382142.96358944866</c:v>
                </c:pt>
                <c:pt idx="329">
                  <c:v>451908.18868871586</c:v>
                </c:pt>
                <c:pt idx="330">
                  <c:v>534463.8735577993</c:v>
                </c:pt>
                <c:pt idx="331">
                  <c:v>632164.3846101611</c:v>
                </c:pt>
                <c:pt idx="332">
                  <c:v>747799.1164249897</c:v>
                </c:pt>
                <c:pt idx="333">
                  <c:v>884673.1665280391</c:v>
                </c:pt>
                <c:pt idx="334">
                  <c:v>1046703.0230224786</c:v>
                </c:pt>
                <c:pt idx="335">
                  <c:v>1238530.06809325</c:v>
                </c:pt>
                <c:pt idx="336">
                  <c:v>1465655.225417456</c:v>
                </c:pt>
                <c:pt idx="337">
                  <c:v>1734598.7031561218</c:v>
                </c:pt>
                <c:pt idx="338">
                  <c:v>2053089.5250637624</c:v>
                </c:pt>
                <c:pt idx="339">
                  <c:v>2430290.4224275225</c:v>
                </c:pt>
                <c:pt idx="340">
                  <c:v>2877064.7053099135</c:v>
                </c:pt>
                <c:pt idx="341">
                  <c:v>3406292.9741594796</c:v>
                </c:pt>
                <c:pt idx="342">
                  <c:v>4033249.009423585</c:v>
                </c:pt>
                <c:pt idx="343">
                  <c:v>4776045.931530235</c:v>
                </c:pt>
                <c:pt idx="344">
                  <c:v>5656165.809050276</c:v>
                </c:pt>
                <c:pt idx="345">
                  <c:v>6699088.371511309</c:v>
                </c:pt>
                <c:pt idx="346">
                  <c:v>7935037.429557714</c:v>
                </c:pt>
                <c:pt idx="347">
                  <c:v>9399867.107381001</c:v>
                </c:pt>
                <c:pt idx="348">
                  <c:v>11136114.155798664</c:v>
                </c:pt>
                <c:pt idx="349">
                  <c:v>13194247.564218989</c:v>
                </c:pt>
                <c:pt idx="350">
                  <c:v>15634152.574937137</c:v>
                </c:pt>
                <c:pt idx="351">
                  <c:v>18526893.200989477</c:v>
                </c:pt>
                <c:pt idx="352">
                  <c:v>21956805.670042824</c:v>
                </c:pt>
                <c:pt idx="353">
                  <c:v>26023985.11248509</c:v>
                </c:pt>
                <c:pt idx="354">
                  <c:v>30847239.580701504</c:v>
                </c:pt>
                <c:pt idx="355">
                  <c:v>36567599.48396375</c:v>
                </c:pt>
                <c:pt idx="356">
                  <c:v>43352487.17256504</c:v>
                </c:pt>
                <c:pt idx="357">
                  <c:v>51400671.2094836</c:v>
                </c:pt>
                <c:pt idx="358">
                  <c:v>60948153.42753997</c:v>
                </c:pt>
                <c:pt idx="359">
                  <c:v>72275164.89854114</c:v>
                </c:pt>
                <c:pt idx="360">
                  <c:v>85714480.28811342</c:v>
                </c:pt>
                <c:pt idx="361">
                  <c:v>101661299.74766892</c:v>
                </c:pt>
                <c:pt idx="362">
                  <c:v>120584994.7080542</c:v>
                </c:pt>
                <c:pt idx="363">
                  <c:v>143043070.1225807</c:v>
                </c:pt>
                <c:pt idx="364">
                  <c:v>169697762.56885248</c:v>
                </c:pt>
                <c:pt idx="365">
                  <c:v>201335773.19380158</c:v>
                </c:pt>
                <c:pt idx="366">
                  <c:v>238891729.19796726</c:v>
                </c:pt>
                <c:pt idx="367">
                  <c:v>283476080.28971356</c:v>
                </c:pt>
                <c:pt idx="368">
                  <c:v>336408270.73586106</c:v>
                </c:pt>
                <c:pt idx="369">
                  <c:v>399256187.38764805</c:v>
                </c:pt>
                <c:pt idx="370">
                  <c:v>473883074.248956</c:v>
                </c:pt>
                <c:pt idx="371">
                  <c:v>562503330.5898892</c:v>
                </c:pt>
                <c:pt idx="372">
                  <c:v>667748879.2182566</c:v>
                </c:pt>
                <c:pt idx="373">
                  <c:v>792748112.5556419</c:v>
                </c:pt>
                <c:pt idx="374">
                  <c:v>941219806.4554728</c:v>
                </c:pt>
                <c:pt idx="375">
                  <c:v>1117584846.9639888</c:v>
                </c:pt>
                <c:pt idx="376">
                  <c:v>1327099157.423214</c:v>
                </c:pt>
                <c:pt idx="377">
                  <c:v>1576011859.0875795</c:v>
                </c:pt>
                <c:pt idx="378">
                  <c:v>1871753467.6042101</c:v>
                </c:pt>
                <c:pt idx="379">
                  <c:v>2223159843.9284654</c:v>
                </c:pt>
                <c:pt idx="380">
                  <c:v>2640738709.6860113</c:v>
                </c:pt>
                <c:pt idx="381">
                  <c:v>3136986837.236068</c:v>
                </c:pt>
                <c:pt idx="382">
                  <c:v>3726767573.775141</c:v>
                </c:pt>
                <c:pt idx="383">
                  <c:v>4427760204.47775</c:v>
                </c:pt>
                <c:pt idx="384">
                  <c:v>5260994858.807855</c:v>
                </c:pt>
                <c:pt idx="385">
                  <c:v>6251489284.602021</c:v>
                </c:pt>
                <c:pt idx="386">
                  <c:v>7429006937.225803</c:v>
                </c:pt>
                <c:pt idx="387">
                  <c:v>8828959552.50896</c:v>
                </c:pt>
                <c:pt idx="388">
                  <c:v>10493481807.314243</c:v>
                </c:pt>
                <c:pt idx="389">
                  <c:v>12472710957.682302</c:v>
                </c:pt>
                <c:pt idx="390">
                  <c:v>14826310645.142075</c:v>
                </c:pt>
                <c:pt idx="391">
                  <c:v>17625285572.130623</c:v>
                </c:pt>
                <c:pt idx="392">
                  <c:v>20954142700.292294</c:v>
                </c:pt>
                <c:pt idx="393">
                  <c:v>24913465298.36935</c:v>
                </c:pt>
                <c:pt idx="394">
                  <c:v>29622978890.65095</c:v>
                </c:pt>
                <c:pt idx="395">
                  <c:v>35225203327.612885</c:v>
                </c:pt>
                <c:pt idx="396">
                  <c:v>41889803288.811424</c:v>
                </c:pt>
                <c:pt idx="397">
                  <c:v>49818771096.647484</c:v>
                </c:pt>
                <c:pt idx="398">
                  <c:v>59252601439.25787</c:v>
                </c:pt>
                <c:pt idx="399">
                  <c:v>70477648272.10574</c:v>
                </c:pt>
                <c:pt idx="400">
                  <c:v>83834890746.1415</c:v>
                </c:pt>
                <c:pt idx="401">
                  <c:v>99730378635.66148</c:v>
                </c:pt>
                <c:pt idx="402">
                  <c:v>118647679771.632</c:v>
                </c:pt>
                <c:pt idx="403">
                  <c:v>141162714049.84058</c:v>
                </c:pt>
                <c:pt idx="404">
                  <c:v>167961432615.52176</c:v>
                </c:pt>
                <c:pt idx="405">
                  <c:v>199860889139.86444</c:v>
                </c:pt>
                <c:pt idx="406">
                  <c:v>237834355459.63315</c:v>
                </c:pt>
                <c:pt idx="407">
                  <c:v>283041259544.2603</c:v>
                </c:pt>
                <c:pt idx="408">
                  <c:v>336862873718.84863</c:v>
                </c:pt>
                <c:pt idx="409">
                  <c:v>400944860002.51056</c:v>
                </c:pt>
                <c:pt idx="410">
                  <c:v>477247992925.6867</c:v>
                </c:pt>
                <c:pt idx="411">
                  <c:v>568108634960.9144</c:v>
                </c:pt>
                <c:pt idx="412">
                  <c:v>676310843730.7509</c:v>
                </c:pt>
                <c:pt idx="413">
                  <c:v>805172352986.538</c:v>
                </c:pt>
                <c:pt idx="414">
                  <c:v>958647102376.8792</c:v>
                </c:pt>
                <c:pt idx="415">
                  <c:v>1141447507851.6775</c:v>
                </c:pt>
                <c:pt idx="416">
                  <c:v>1359190281425.3594</c:v>
                </c:pt>
                <c:pt idx="417">
                  <c:v>1618570345357.0647</c:v>
                </c:pt>
                <c:pt idx="418">
                  <c:v>1927568264772.4282</c:v>
                </c:pt>
                <c:pt idx="419">
                  <c:v>2295697672032.411</c:v>
                </c:pt>
                <c:pt idx="420">
                  <c:v>2734300408812.6016</c:v>
                </c:pt>
                <c:pt idx="421">
                  <c:v>3256898607385.2583</c:v>
                </c:pt>
                <c:pt idx="422">
                  <c:v>3879614718172.725</c:v>
                </c:pt>
                <c:pt idx="423">
                  <c:v>4621672622622.11</c:v>
                </c:pt>
                <c:pt idx="424">
                  <c:v>5505995516164.578</c:v>
                </c:pt>
                <c:pt idx="425">
                  <c:v>6559919285904.966</c:v>
                </c:pt>
                <c:pt idx="426">
                  <c:v>7816043737841.571</c:v>
                </c:pt>
                <c:pt idx="427">
                  <c:v>9313248363666.996</c:v>
                </c:pt>
                <c:pt idx="428">
                  <c:v>11097904514751.402</c:v>
                </c:pt>
                <c:pt idx="429">
                  <c:v>13225322034705.176</c:v>
                </c:pt>
                <c:pt idx="430">
                  <c:v>15761475787872.316</c:v>
                </c:pt>
                <c:pt idx="431">
                  <c:v>18785066343342.3</c:v>
                </c:pt>
                <c:pt idx="432">
                  <c:v>22389979612384.824</c:v>
                </c:pt>
                <c:pt idx="433">
                  <c:v>26688222826008.426</c:v>
                </c:pt>
                <c:pt idx="434">
                  <c:v>31813429278294.363</c:v>
                </c:pt>
                <c:pt idx="435">
                  <c:v>37925042227970.48</c:v>
                </c:pt>
                <c:pt idx="436">
                  <c:v>45213309816374.78</c:v>
                </c:pt>
                <c:pt idx="437">
                  <c:v>53905248507074.664</c:v>
                </c:pt>
                <c:pt idx="438">
                  <c:v>64271763196888.21</c:v>
                </c:pt>
                <c:pt idx="439">
                  <c:v>76636148765325.73</c:v>
                </c:pt>
                <c:pt idx="440">
                  <c:v>91384241585652.42</c:v>
                </c:pt>
                <c:pt idx="441">
                  <c:v>108976541810056.92</c:v>
                </c:pt>
                <c:pt idx="442">
                  <c:v>129962689730700.53</c:v>
                </c:pt>
                <c:pt idx="443">
                  <c:v>154998754200786.9</c:v>
                </c:pt>
                <c:pt idx="444">
                  <c:v>184867880358389.78</c:v>
                </c:pt>
                <c:pt idx="445">
                  <c:v>220504950580309</c:v>
                </c:pt>
                <c:pt idx="446">
                  <c:v>263026040111437.06</c:v>
                </c:pt>
                <c:pt idx="447">
                  <c:v>313763601242233.1</c:v>
                </c:pt>
                <c:pt idx="448">
                  <c:v>374308492116574.44</c:v>
                </c:pt>
                <c:pt idx="449">
                  <c:v>446560184073253.25</c:v>
                </c:pt>
                <c:pt idx="450">
                  <c:v>532786741828045.94</c:v>
                </c:pt>
                <c:pt idx="451">
                  <c:v>635696482127840.1</c:v>
                </c:pt>
                <c:pt idx="452">
                  <c:v>758523588727318.8</c:v>
                </c:pt>
                <c:pt idx="453">
                  <c:v>905130406582279.2</c:v>
                </c:pt>
                <c:pt idx="454">
                  <c:v>1080129670292835.4</c:v>
                </c:pt>
                <c:pt idx="455">
                  <c:v>1289030558136603.5</c:v>
                </c:pt>
                <c:pt idx="456">
                  <c:v>1538413223930125.2</c:v>
                </c:pt>
                <c:pt idx="457">
                  <c:v>1836137368880441.2</c:v>
                </c:pt>
                <c:pt idx="458">
                  <c:v>2191591503771481</c:v>
                </c:pt>
                <c:pt idx="459">
                  <c:v>2615990853248655.5</c:v>
                </c:pt>
                <c:pt idx="460">
                  <c:v>3122733410470189.5</c:v>
                </c:pt>
                <c:pt idx="461">
                  <c:v>3727825512061929.5</c:v>
                </c:pt>
                <c:pt idx="462">
                  <c:v>4450390530065788</c:v>
                </c:pt>
                <c:pt idx="463">
                  <c:v>5313276941117144</c:v>
                </c:pt>
                <c:pt idx="464">
                  <c:v>6343785219234742</c:v>
                </c:pt>
                <c:pt idx="465">
                  <c:v>7574536810053106</c:v>
                </c:pt>
                <c:pt idx="466">
                  <c:v>9044513003977704</c:v>
                </c:pt>
                <c:pt idx="467">
                  <c:v>10800296980696100</c:v>
                </c:pt>
                <c:pt idx="468">
                  <c:v>12897558823796090</c:v>
                </c:pt>
                <c:pt idx="469">
                  <c:v>15402831112660100</c:v>
                </c:pt>
                <c:pt idx="470">
                  <c:v>18395632041571584</c:v>
                </c:pt>
                <c:pt idx="471">
                  <c:v>21971004195032920</c:v>
                </c:pt>
                <c:pt idx="472">
                  <c:v>26242550485112104</c:v>
                </c:pt>
                <c:pt idx="473">
                  <c:v>31346064763916456</c:v>
                </c:pt>
                <c:pt idx="474">
                  <c:v>37443873780062420</c:v>
                </c:pt>
                <c:pt idx="475">
                  <c:v>44730030072460400</c:v>
                </c:pt>
                <c:pt idx="476">
                  <c:v>53436522830393770</c:v>
                </c:pt>
                <c:pt idx="477">
                  <c:v>63840706584775740</c:v>
                </c:pt>
                <c:pt idx="478">
                  <c:v>76274186896107950</c:v>
                </c:pt>
                <c:pt idx="479">
                  <c:v>91133449244654350</c:v>
                </c:pt>
                <c:pt idx="480">
                  <c:v>1.0889257363396376E+17</c:v>
                </c:pt>
                <c:pt idx="481">
                  <c:v>1.301184448178198E+17</c:v>
                </c:pt>
                <c:pt idx="482">
                  <c:v>1.5548894874169392E+17</c:v>
                </c:pt>
                <c:pt idx="483">
                  <c:v>1.858147423739835E+17</c:v>
                </c:pt>
                <c:pt idx="484">
                  <c:v>2.2206529972889088E+17</c:v>
                </c:pt>
                <c:pt idx="485">
                  <c:v>2.6540007531137443E+17</c:v>
                </c:pt>
                <c:pt idx="486">
                  <c:v>3.172057919481505E+17</c:v>
                </c:pt>
                <c:pt idx="487">
                  <c:v>3.7914105840063974E+17</c:v>
                </c:pt>
                <c:pt idx="488">
                  <c:v>4.5318975974624237E+17</c:v>
                </c:pt>
                <c:pt idx="489">
                  <c:v>5.417249480016564E+17</c:v>
                </c:pt>
                <c:pt idx="490">
                  <c:v>6.475853011156197E+17</c:v>
                </c:pt>
                <c:pt idx="491">
                  <c:v>7.741666263826412E+17</c:v>
                </c:pt>
                <c:pt idx="492">
                  <c:v>9.25531372826375E+17</c:v>
                </c:pt>
                <c:pt idx="493">
                  <c:v>1.1065397021077079E+18</c:v>
                </c:pt>
                <c:pt idx="494">
                  <c:v>1.3230063681209536E+18</c:v>
                </c:pt>
                <c:pt idx="495">
                  <c:v>1.581888494526568E+18</c:v>
                </c:pt>
                <c:pt idx="496">
                  <c:v>1.8915103444375025E+18</c:v>
                </c:pt>
                <c:pt idx="497">
                  <c:v>2.26183238016726E+18</c:v>
                </c:pt>
                <c:pt idx="498">
                  <c:v>2.704773352708597E+18</c:v>
                </c:pt>
                <c:pt idx="499">
                  <c:v>3.2345958875915556E+18</c:v>
                </c:pt>
                <c:pt idx="500">
                  <c:v>3.868368102466643E+18</c:v>
                </c:pt>
                <c:pt idx="501">
                  <c:v>4.626516269878516E+18</c:v>
                </c:pt>
                <c:pt idx="502">
                  <c:v>5.533486507373705E+18</c:v>
                </c:pt>
                <c:pt idx="503">
                  <c:v>6.618537033559067E+18</c:v>
                </c:pt>
                <c:pt idx="504">
                  <c:v>7.916686789530092E+18</c:v>
                </c:pt>
                <c:pt idx="505">
                  <c:v>9.469851329887494E+18</c:v>
                </c:pt>
                <c:pt idx="506">
                  <c:v>1.1328203003754779E+19</c:v>
                </c:pt>
                <c:pt idx="507">
                  <c:v>1.3551799774441163E+19</c:v>
                </c:pt>
                <c:pt idx="508">
                  <c:v>1.6212535807158622E+19</c:v>
                </c:pt>
                <c:pt idx="509">
                  <c:v>1.9396477475774063E+19</c:v>
                </c:pt>
                <c:pt idx="510">
                  <c:v>2.3206661047516594E+19</c:v>
                </c:pt>
                <c:pt idx="511">
                  <c:v>2.776644341310338E+19</c:v>
                </c:pt>
                <c:pt idx="512">
                  <c:v>3.322351533548186E+19</c:v>
                </c:pt>
                <c:pt idx="513">
                  <c:v>3.9754708388631904E+19</c:v>
                </c:pt>
                <c:pt idx="514">
                  <c:v>4.757175276234345E+19</c:v>
                </c:pt>
                <c:pt idx="515">
                  <c:v>5.692817427525933E+19</c:v>
                </c:pt>
                <c:pt idx="516">
                  <c:v>6.8127556292665434E+19</c:v>
                </c:pt>
                <c:pt idx="517">
                  <c:v>8.153343701757721E+19</c:v>
                </c:pt>
                <c:pt idx="518">
                  <c:v>9.758116628848933E+19</c:v>
                </c:pt>
                <c:pt idx="519">
                  <c:v>1.1679211034319084E+20</c:v>
                </c:pt>
                <c:pt idx="520">
                  <c:v>1.3979067011588912E+20</c:v>
                </c:pt>
                <c:pt idx="521">
                  <c:v>1.673246710674064E+20</c:v>
                </c:pt>
                <c:pt idx="522">
                  <c:v>2.002897933547987E+20</c:v>
                </c:pt>
                <c:pt idx="523">
                  <c:v>2.3975884398426987E+20</c:v>
                </c:pt>
                <c:pt idx="524">
                  <c:v>2.8701683184525364E+20</c:v>
                </c:pt>
                <c:pt idx="525">
                  <c:v>3.436029974535812E+20</c:v>
                </c:pt>
                <c:pt idx="526">
                  <c:v>4.113611781457143E+20</c:v>
                </c:pt>
                <c:pt idx="527">
                  <c:v>4.925001639297246E+20</c:v>
                </c:pt>
                <c:pt idx="528">
                  <c:v>5.896660282863129E+20</c:v>
                </c:pt>
                <c:pt idx="529">
                  <c:v>7.060288128088015E+20</c:v>
                </c:pt>
                <c:pt idx="530">
                  <c:v>8.453864177300705E+20</c:v>
                </c:pt>
                <c:pt idx="531">
                  <c:v>1.0122891177669908E+21</c:v>
                </c:pt>
                <c:pt idx="532">
                  <c:v>1.2121888031043942E+21</c:v>
                </c:pt>
                <c:pt idx="533">
                  <c:v>1.451617861275823E+21</c:v>
                </c:pt>
                <c:pt idx="534">
                  <c:v>1.7384035942107565E+21</c:v>
                </c:pt>
                <c:pt idx="535">
                  <c:v>2.0819252382390878E+21</c:v>
                </c:pt>
                <c:pt idx="536">
                  <c:v>2.493422062281434E+21</c:v>
                </c:pt>
                <c:pt idx="537">
                  <c:v>2.9863627074882775E+21</c:v>
                </c:pt>
                <c:pt idx="538">
                  <c:v>3.576887956227363E+21</c:v>
                </c:pt>
                <c:pt idx="539">
                  <c:v>4.284341546753797E+21</c:v>
                </c:pt>
                <c:pt idx="540">
                  <c:v>5.131906562756519E+21</c:v>
                </c:pt>
                <c:pt idx="541">
                  <c:v>6.147368421000493E+21</c:v>
                </c:pt>
                <c:pt idx="542">
                  <c:v>7.364029671559091E+21</c:v>
                </c:pt>
                <c:pt idx="543">
                  <c:v>8.821806852951384E+21</c:v>
                </c:pt>
                <c:pt idx="544">
                  <c:v>1.0568545676018166E+22</c:v>
                </c:pt>
                <c:pt idx="545">
                  <c:v>1.2661598046179041E+22</c:v>
                </c:pt>
                <c:pt idx="546">
                  <c:v>1.5169713114532589E+22</c:v>
                </c:pt>
                <c:pt idx="547">
                  <c:v>1.8175304962984123E+22</c:v>
                </c:pt>
                <c:pt idx="548">
                  <c:v>2.177717202391994E+22</c:v>
                </c:pt>
                <c:pt idx="549">
                  <c:v>2.6093758327006415E+22</c:v>
                </c:pt>
                <c:pt idx="550">
                  <c:v>3.126706465389625E+22</c:v>
                </c:pt>
                <c:pt idx="551">
                  <c:v>3.7467339265401957E+22</c:v>
                </c:pt>
                <c:pt idx="552">
                  <c:v>4.4898703764527216E+22</c:v>
                </c:pt>
                <c:pt idx="553">
                  <c:v>5.380590073623126E+22</c:v>
                </c:pt>
                <c:pt idx="554">
                  <c:v>6.448238709756359E+22</c:v>
                </c:pt>
                <c:pt idx="555">
                  <c:v>7.728004184418885E+22</c:v>
                </c:pt>
                <c:pt idx="556">
                  <c:v>9.262081058505454E+22</c:v>
                </c:pt>
                <c:pt idx="557">
                  <c:v>1.110106737091914E+23</c:v>
                </c:pt>
                <c:pt idx="558">
                  <c:v>1.3305640238002678E+23</c:v>
                </c:pt>
                <c:pt idx="559">
                  <c:v>1.5948565938743533E+23</c:v>
                </c:pt>
                <c:pt idx="560">
                  <c:v>1.911711133086418E+23</c:v>
                </c:pt>
                <c:pt idx="561">
                  <c:v>2.2915936816095273E+23</c:v>
                </c:pt>
                <c:pt idx="562">
                  <c:v>2.7470567124435774E+23</c:v>
                </c:pt>
                <c:pt idx="563">
                  <c:v>3.2931555453991146E+23</c:v>
                </c:pt>
                <c:pt idx="564">
                  <c:v>3.9479479629768406E+23</c:v>
                </c:pt>
                <c:pt idx="565">
                  <c:v>4.733093670572798E+23</c:v>
                </c:pt>
                <c:pt idx="566">
                  <c:v>5.6745735758986244E+23</c:v>
                </c:pt>
                <c:pt idx="567">
                  <c:v>6.803552862951169E+23</c:v>
                </c:pt>
                <c:pt idx="568">
                  <c:v>8.157416638329494E+23</c:v>
                </c:pt>
                <c:pt idx="569">
                  <c:v>9.781012693134541E+23</c:v>
                </c:pt>
                <c:pt idx="570">
                  <c:v>1.17281428453854E+24</c:v>
                </c:pt>
                <c:pt idx="571">
                  <c:v>1.406335263796969E+24</c:v>
                </c:pt>
              </c:numCache>
            </c:numRef>
          </c:yVal>
          <c:smooth val="0"/>
        </c:ser>
        <c:axId val="54331131"/>
        <c:axId val="19218132"/>
      </c:scatterChart>
      <c:valAx>
        <c:axId val="54331131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中心からの距離r/a0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low"/>
        <c:spPr>
          <a:ln w="38100">
            <a:solidFill/>
          </a:ln>
        </c:spPr>
        <c:crossAx val="19218132"/>
        <c:crosses val="autoZero"/>
        <c:crossBetween val="midCat"/>
        <c:dispUnits/>
      </c:valAx>
      <c:valAx>
        <c:axId val="19218132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rPr>
                  <a:t>動径波動関数R(r)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4331131"/>
        <c:crosses val="autoZero"/>
        <c:crossBetween val="midCat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75"/>
          <c:y val="0.55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"/>
          <c:w val="0.93575"/>
          <c:h val="0.83275"/>
        </c:manualLayout>
      </c:layout>
      <c:scatterChart>
        <c:scatterStyle val="line"/>
        <c:varyColors val="0"/>
        <c:ser>
          <c:idx val="1"/>
          <c:order val="0"/>
          <c:tx>
            <c:strRef>
              <c:f>'動径と緯度'!$L$98</c:f>
              <c:strCache>
                <c:ptCount val="1"/>
                <c:pt idx="0">
                  <c:v>波動関数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'動径と緯度'!$I$99:$I$297</c:f>
              <c:numCache/>
            </c:numRef>
          </c:xVal>
          <c:yVal>
            <c:numRef>
              <c:f>'動径と緯度'!$L$99:$L$297</c:f>
              <c:numCache>
                <c:ptCount val="199"/>
                <c:pt idx="0">
                  <c:v>0.798146441116475</c:v>
                </c:pt>
                <c:pt idx="1">
                  <c:v>0.798146441116475</c:v>
                </c:pt>
                <c:pt idx="2">
                  <c:v>0.7972679848961478</c:v>
                </c:pt>
                <c:pt idx="3">
                  <c:v>0.7955110244323661</c:v>
                </c:pt>
                <c:pt idx="4">
                  <c:v>0.7928759675662742</c:v>
                </c:pt>
                <c:pt idx="5">
                  <c:v>0.7893636790999742</c:v>
                </c:pt>
                <c:pt idx="6">
                  <c:v>0.784975482222815</c:v>
                </c:pt>
                <c:pt idx="7">
                  <c:v>0.7797131602711584</c:v>
                </c:pt>
                <c:pt idx="8">
                  <c:v>0.77357895882643</c:v>
                </c:pt>
                <c:pt idx="9">
                  <c:v>0.7665755881572268</c:v>
                </c:pt>
                <c:pt idx="10">
                  <c:v>0.7587062260122547</c:v>
                </c:pt>
                <c:pt idx="11">
                  <c:v>0.7499745207718981</c:v>
                </c:pt>
                <c:pt idx="12">
                  <c:v>0.7403845949673081</c:v>
                </c:pt>
                <c:pt idx="13">
                  <c:v>0.7299410491770253</c:v>
                </c:pt>
                <c:pt idx="14">
                  <c:v>0.7186489663123441</c:v>
                </c:pt>
                <c:pt idx="15">
                  <c:v>0.7065139163038806</c:v>
                </c:pt>
                <c:pt idx="16">
                  <c:v>0.6935419612031433</c:v>
                </c:pt>
                <c:pt idx="17">
                  <c:v>0.6797396607143115</c:v>
                </c:pt>
                <c:pt idx="18">
                  <c:v>0.66511407817295</c:v>
                </c:pt>
                <c:pt idx="19">
                  <c:v>0.6496727869899928</c:v>
                </c:pt>
                <c:pt idx="20">
                  <c:v>0.6334238775810699</c:v>
                </c:pt>
                <c:pt idx="21">
                  <c:v>0.6163759648031131</c:v>
                </c:pt>
                <c:pt idx="22">
                  <c:v>0.5985381959221872</c:v>
                </c:pt>
                <c:pt idx="23">
                  <c:v>0.5799202591386702</c:v>
                </c:pt>
                <c:pt idx="24">
                  <c:v>0.5605323926982567</c:v>
                </c:pt>
                <c:pt idx="25">
                  <c:v>0.5403853946198194</c:v>
                </c:pt>
                <c:pt idx="26">
                  <c:v>0.5194906330739458</c:v>
                </c:pt>
                <c:pt idx="27">
                  <c:v>0.4978600574489971</c:v>
                </c:pt>
                <c:pt idx="28">
                  <c:v>0.475506210144854</c:v>
                </c:pt>
                <c:pt idx="29">
                  <c:v>0.45244223913813775</c:v>
                </c:pt>
                <c:pt idx="30">
                  <c:v>0.4286819113666716</c:v>
                </c:pt>
                <c:pt idx="31">
                  <c:v>0.4042396269853162</c:v>
                </c:pt>
                <c:pt idx="32">
                  <c:v>0.37913043455011897</c:v>
                </c:pt>
                <c:pt idx="33">
                  <c:v>0.35337004719301823</c:v>
                </c:pt>
                <c:pt idx="34">
                  <c:v>0.32697485985519437</c:v>
                </c:pt>
                <c:pt idx="35">
                  <c:v>0.29996196765364075</c:v>
                </c:pt>
                <c:pt idx="36">
                  <c:v>0.27234918546270565</c:v>
                </c:pt>
                <c:pt idx="37">
                  <c:v>0.2441550688003315</c:v>
                </c:pt>
                <c:pt idx="38">
                  <c:v>0.21539893611759323</c:v>
                </c:pt>
                <c:pt idx="39">
                  <c:v>0.18610089260002638</c:v>
                </c:pt>
                <c:pt idx="40">
                  <c:v>0.15628185560028982</c:v>
                </c:pt>
                <c:pt idx="41">
                  <c:v>0.12596358183407066</c:v>
                </c:pt>
                <c:pt idx="42">
                  <c:v>0.09516869648501027</c:v>
                </c:pt>
                <c:pt idx="43">
                  <c:v>0.06392072438001356</c:v>
                </c:pt>
                <c:pt idx="44">
                  <c:v>0.03224412341385784</c:v>
                </c:pt>
                <c:pt idx="45">
                  <c:v>0.0001643204218248266</c:v>
                </c:pt>
                <c:pt idx="46">
                  <c:v>-0.03229225027851046</c:v>
                </c:pt>
                <c:pt idx="47">
                  <c:v>-0.06509810542979393</c:v>
                </c:pt>
                <c:pt idx="48">
                  <c:v>-0.09822466818629386</c:v>
                </c:pt>
                <c:pt idx="49">
                  <c:v>-0.13164221996587336</c:v>
                </c:pt>
                <c:pt idx="50">
                  <c:v>-0.16531984845663705</c:v>
                </c:pt>
                <c:pt idx="51">
                  <c:v>-0.19922539138931247</c:v>
                </c:pt>
                <c:pt idx="52">
                  <c:v>-0.23332537563699488</c:v>
                </c:pt>
                <c:pt idx="53">
                  <c:v>-0.2675849511469479</c:v>
                </c:pt>
                <c:pt idx="54">
                  <c:v>-0.30196781914338344</c:v>
                </c:pt>
                <c:pt idx="55">
                  <c:v>-0.3364361539639307</c:v>
                </c:pt>
                <c:pt idx="56">
                  <c:v>-0.3709505178039089</c:v>
                </c:pt>
                <c:pt idx="57">
                  <c:v>-0.40546976753918024</c:v>
                </c:pt>
                <c:pt idx="58">
                  <c:v>-0.43995095267740225</c:v>
                </c:pt>
                <c:pt idx="59">
                  <c:v>-0.4743492033454099</c:v>
                </c:pt>
                <c:pt idx="60">
                  <c:v>-0.508617607052888</c:v>
                </c:pt>
                <c:pt idx="61">
                  <c:v>-0.5427070727741106</c:v>
                </c:pt>
                <c:pt idx="62">
                  <c:v>-0.5765661806536442</c:v>
                </c:pt>
                <c:pt idx="63">
                  <c:v>-0.6101410153602486</c:v>
                </c:pt>
                <c:pt idx="64">
                  <c:v>-0.6433749807752873</c:v>
                </c:pt>
                <c:pt idx="65">
                  <c:v>-0.6762085932946047</c:v>
                </c:pt>
                <c:pt idx="66">
                  <c:v>-0.7085792505292421</c:v>
                </c:pt>
                <c:pt idx="67">
                  <c:v>-0.7404209715890709</c:v>
                </c:pt>
                <c:pt idx="68">
                  <c:v>-0.7716641043967479</c:v>
                </c:pt>
                <c:pt idx="69">
                  <c:v>-0.8022349945714239</c:v>
                </c:pt>
                <c:pt idx="70">
                  <c:v>-0.8320556092953791</c:v>
                </c:pt>
                <c:pt idx="71">
                  <c:v>-0.8610431081702757</c:v>
                </c:pt>
                <c:pt idx="72">
                  <c:v>-0.8891093513006393</c:v>
                </c:pt>
                <c:pt idx="73">
                  <c:v>-0.9161603325999321</c:v>
                </c:pt>
                <c:pt idx="74">
                  <c:v>-0.9420955234493257</c:v>
                </c:pt>
                <c:pt idx="75">
                  <c:v>-0.966807108145806</c:v>
                </c:pt>
                <c:pt idx="76">
                  <c:v>-0.9901790877703693</c:v>
                </c:pt>
                <c:pt idx="77">
                  <c:v>-1.0120862227905103</c:v>
                </c:pt>
                <c:pt idx="78">
                  <c:v>-1.032392776318559</c:v>
                </c:pt>
                <c:pt idx="79">
                  <c:v>-1.0509510086647986</c:v>
                </c:pt>
                <c:pt idx="80">
                  <c:v>-1.0675993584624082</c:v>
                </c:pt>
                <c:pt idx="81">
                  <c:v>-1.0821602244337731</c:v>
                </c:pt>
                <c:pt idx="82">
                  <c:v>-1.0944372321441735</c:v>
                </c:pt>
                <c:pt idx="83">
                  <c:v>-1.104211827733066</c:v>
                </c:pt>
                <c:pt idx="84">
                  <c:v>-1.1112389791435275</c:v>
                </c:pt>
                <c:pt idx="85">
                  <c:v>-1.1152416743382876</c:v>
                </c:pt>
                <c:pt idx="86">
                  <c:v>-1.115903768107406</c:v>
                </c:pt>
                <c:pt idx="87">
                  <c:v>-1.1128605148883224</c:v>
                </c:pt>
                <c:pt idx="88">
                  <c:v>-1.1056857827061437</c:v>
                </c:pt>
                <c:pt idx="89">
                  <c:v>-1.0938743782688236</c:v>
                </c:pt>
                <c:pt idx="90">
                  <c:v>-1.0768169452303393</c:v>
                </c:pt>
                <c:pt idx="91">
                  <c:v>-1.0537631666508847</c:v>
                </c:pt>
                <c:pt idx="92">
                  <c:v>-1.0237657481991675</c:v>
                </c:pt>
                <c:pt idx="93">
                  <c:v>-0.9855911659667077</c:v>
                </c:pt>
                <c:pt idx="94">
                  <c:v>-0.9375692590677341</c:v>
                </c:pt>
                <c:pt idx="95">
                  <c:v>-0.8773213311973737</c:v>
                </c:pt>
                <c:pt idx="96">
                  <c:v>-0.8012229163742947</c:v>
                </c:pt>
                <c:pt idx="97">
                  <c:v>-0.703220258374863</c:v>
                </c:pt>
                <c:pt idx="98">
                  <c:v>-0.5720327791147326</c:v>
                </c:pt>
                <c:pt idx="100">
                  <c:v>0.798146441116475</c:v>
                </c:pt>
                <c:pt idx="101">
                  <c:v>0.798146441116475</c:v>
                </c:pt>
                <c:pt idx="102">
                  <c:v>0.7972679848961478</c:v>
                </c:pt>
                <c:pt idx="103">
                  <c:v>0.7955110244323661</c:v>
                </c:pt>
                <c:pt idx="104">
                  <c:v>0.7928759675662742</c:v>
                </c:pt>
                <c:pt idx="105">
                  <c:v>0.7893636790999742</c:v>
                </c:pt>
                <c:pt idx="106">
                  <c:v>0.784975482222815</c:v>
                </c:pt>
                <c:pt idx="107">
                  <c:v>0.7797131602711584</c:v>
                </c:pt>
                <c:pt idx="108">
                  <c:v>0.77357895882643</c:v>
                </c:pt>
                <c:pt idx="109">
                  <c:v>0.7665755881572268</c:v>
                </c:pt>
                <c:pt idx="110">
                  <c:v>0.7587062260122547</c:v>
                </c:pt>
                <c:pt idx="111">
                  <c:v>0.7499745207718981</c:v>
                </c:pt>
                <c:pt idx="112">
                  <c:v>0.7403845949673081</c:v>
                </c:pt>
                <c:pt idx="113">
                  <c:v>0.7299410491770253</c:v>
                </c:pt>
                <c:pt idx="114">
                  <c:v>0.7186489663123441</c:v>
                </c:pt>
                <c:pt idx="115">
                  <c:v>0.7065139163038806</c:v>
                </c:pt>
                <c:pt idx="116">
                  <c:v>0.6935419612031433</c:v>
                </c:pt>
                <c:pt idx="117">
                  <c:v>0.6797396607143115</c:v>
                </c:pt>
                <c:pt idx="118">
                  <c:v>0.66511407817295</c:v>
                </c:pt>
                <c:pt idx="119">
                  <c:v>0.6496727869899928</c:v>
                </c:pt>
                <c:pt idx="120">
                  <c:v>0.6334238775810699</c:v>
                </c:pt>
                <c:pt idx="121">
                  <c:v>0.6163759648031131</c:v>
                </c:pt>
                <c:pt idx="122">
                  <c:v>0.5985381959221872</c:v>
                </c:pt>
                <c:pt idx="123">
                  <c:v>0.5799202591386702</c:v>
                </c:pt>
                <c:pt idx="124">
                  <c:v>0.5605323926982567</c:v>
                </c:pt>
                <c:pt idx="125">
                  <c:v>0.5403853946198194</c:v>
                </c:pt>
                <c:pt idx="126">
                  <c:v>0.5194906330739458</c:v>
                </c:pt>
                <c:pt idx="127">
                  <c:v>0.4978600574489971</c:v>
                </c:pt>
                <c:pt idx="128">
                  <c:v>0.475506210144854</c:v>
                </c:pt>
                <c:pt idx="129">
                  <c:v>0.45244223913813775</c:v>
                </c:pt>
                <c:pt idx="130">
                  <c:v>0.4286819113666716</c:v>
                </c:pt>
                <c:pt idx="131">
                  <c:v>0.4042396269853162</c:v>
                </c:pt>
                <c:pt idx="132">
                  <c:v>0.37913043455011897</c:v>
                </c:pt>
                <c:pt idx="133">
                  <c:v>0.35337004719301823</c:v>
                </c:pt>
                <c:pt idx="134">
                  <c:v>0.32697485985519437</c:v>
                </c:pt>
                <c:pt idx="135">
                  <c:v>0.29996196765364075</c:v>
                </c:pt>
                <c:pt idx="136">
                  <c:v>0.27234918546270565</c:v>
                </c:pt>
                <c:pt idx="137">
                  <c:v>0.2441550688003315</c:v>
                </c:pt>
                <c:pt idx="138">
                  <c:v>0.21539893611759323</c:v>
                </c:pt>
                <c:pt idx="139">
                  <c:v>0.18610089260002638</c:v>
                </c:pt>
                <c:pt idx="140">
                  <c:v>0.15628185560028982</c:v>
                </c:pt>
                <c:pt idx="141">
                  <c:v>0.12596358183407066</c:v>
                </c:pt>
                <c:pt idx="142">
                  <c:v>0.09516869648501027</c:v>
                </c:pt>
                <c:pt idx="143">
                  <c:v>0.06392072438001356</c:v>
                </c:pt>
                <c:pt idx="144">
                  <c:v>0.03224412341385784</c:v>
                </c:pt>
                <c:pt idx="145">
                  <c:v>0.0001643204218248266</c:v>
                </c:pt>
                <c:pt idx="146">
                  <c:v>-0.03229225027851046</c:v>
                </c:pt>
                <c:pt idx="147">
                  <c:v>-0.06509810542979393</c:v>
                </c:pt>
                <c:pt idx="148">
                  <c:v>-0.09822466818629386</c:v>
                </c:pt>
                <c:pt idx="149">
                  <c:v>-0.13164221996587336</c:v>
                </c:pt>
                <c:pt idx="150">
                  <c:v>-0.16531984845663705</c:v>
                </c:pt>
                <c:pt idx="151">
                  <c:v>-0.19922539138931247</c:v>
                </c:pt>
                <c:pt idx="152">
                  <c:v>-0.23332537563699488</c:v>
                </c:pt>
                <c:pt idx="153">
                  <c:v>-0.2675849511469479</c:v>
                </c:pt>
                <c:pt idx="154">
                  <c:v>-0.30196781914338344</c:v>
                </c:pt>
                <c:pt idx="155">
                  <c:v>-0.3364361539639307</c:v>
                </c:pt>
                <c:pt idx="156">
                  <c:v>-0.3709505178039089</c:v>
                </c:pt>
                <c:pt idx="157">
                  <c:v>-0.40546976753918024</c:v>
                </c:pt>
                <c:pt idx="158">
                  <c:v>-0.43995095267740225</c:v>
                </c:pt>
                <c:pt idx="159">
                  <c:v>-0.4743492033454099</c:v>
                </c:pt>
                <c:pt idx="160">
                  <c:v>-0.508617607052888</c:v>
                </c:pt>
                <c:pt idx="161">
                  <c:v>-0.5427070727741106</c:v>
                </c:pt>
                <c:pt idx="162">
                  <c:v>-0.5765661806536442</c:v>
                </c:pt>
                <c:pt idx="163">
                  <c:v>-0.6101410153602486</c:v>
                </c:pt>
                <c:pt idx="164">
                  <c:v>-0.6433749807752873</c:v>
                </c:pt>
                <c:pt idx="165">
                  <c:v>-0.6762085932946047</c:v>
                </c:pt>
                <c:pt idx="166">
                  <c:v>-0.7085792505292421</c:v>
                </c:pt>
                <c:pt idx="167">
                  <c:v>-0.7404209715890709</c:v>
                </c:pt>
                <c:pt idx="168">
                  <c:v>-0.7716641043967479</c:v>
                </c:pt>
                <c:pt idx="169">
                  <c:v>-0.8022349945714239</c:v>
                </c:pt>
                <c:pt idx="170">
                  <c:v>-0.8320556092953791</c:v>
                </c:pt>
                <c:pt idx="171">
                  <c:v>-0.8610431081702757</c:v>
                </c:pt>
                <c:pt idx="172">
                  <c:v>-0.8891093513006393</c:v>
                </c:pt>
                <c:pt idx="173">
                  <c:v>-0.9161603325999321</c:v>
                </c:pt>
                <c:pt idx="174">
                  <c:v>-0.9420955234493257</c:v>
                </c:pt>
                <c:pt idx="175">
                  <c:v>-0.966807108145806</c:v>
                </c:pt>
                <c:pt idx="176">
                  <c:v>-0.9901790877703693</c:v>
                </c:pt>
                <c:pt idx="177">
                  <c:v>-1.0120862227905103</c:v>
                </c:pt>
                <c:pt idx="178">
                  <c:v>-1.032392776318559</c:v>
                </c:pt>
                <c:pt idx="179">
                  <c:v>-1.0509510086647986</c:v>
                </c:pt>
                <c:pt idx="180">
                  <c:v>-1.0675993584624082</c:v>
                </c:pt>
                <c:pt idx="181">
                  <c:v>-1.0821602244337731</c:v>
                </c:pt>
                <c:pt idx="182">
                  <c:v>-1.0944372321441735</c:v>
                </c:pt>
                <c:pt idx="183">
                  <c:v>-1.104211827733066</c:v>
                </c:pt>
                <c:pt idx="184">
                  <c:v>-1.1112389791435275</c:v>
                </c:pt>
                <c:pt idx="185">
                  <c:v>-1.1152416743382876</c:v>
                </c:pt>
                <c:pt idx="186">
                  <c:v>-1.115903768107406</c:v>
                </c:pt>
                <c:pt idx="187">
                  <c:v>-1.1128605148883224</c:v>
                </c:pt>
                <c:pt idx="188">
                  <c:v>-1.1056857827061437</c:v>
                </c:pt>
                <c:pt idx="189">
                  <c:v>-1.0938743782688236</c:v>
                </c:pt>
                <c:pt idx="190">
                  <c:v>-1.0768169452303393</c:v>
                </c:pt>
                <c:pt idx="191">
                  <c:v>-1.0537631666508847</c:v>
                </c:pt>
                <c:pt idx="192">
                  <c:v>-1.0237657481991675</c:v>
                </c:pt>
                <c:pt idx="193">
                  <c:v>-0.9855911659667077</c:v>
                </c:pt>
                <c:pt idx="194">
                  <c:v>-0.9375692590677341</c:v>
                </c:pt>
                <c:pt idx="195">
                  <c:v>-0.8773213311973737</c:v>
                </c:pt>
                <c:pt idx="196">
                  <c:v>-0.8012229163742947</c:v>
                </c:pt>
                <c:pt idx="197">
                  <c:v>-0.703220258374863</c:v>
                </c:pt>
                <c:pt idx="198">
                  <c:v>-0.5720327791147326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'動径と緯度'!$M$98</c:f>
              <c:strCache>
                <c:ptCount val="1"/>
                <c:pt idx="0">
                  <c:v>存在確率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'動径と緯度'!$I$99:$I$297</c:f>
              <c:numCache/>
            </c:numRef>
          </c:xVal>
          <c:yVal>
            <c:numRef>
              <c:f>'動径と緯度'!$M$99:$M$297</c:f>
              <c:numCache>
                <c:ptCount val="199"/>
                <c:pt idx="0">
                  <c:v>0.6370377414668947</c:v>
                </c:pt>
                <c:pt idx="1">
                  <c:v>0.6370377414668947</c:v>
                </c:pt>
                <c:pt idx="2">
                  <c:v>0.6356362397403642</c:v>
                </c:pt>
                <c:pt idx="3">
                  <c:v>0.6328377899934325</c:v>
                </c:pt>
                <c:pt idx="4">
                  <c:v>0.6286522999441555</c:v>
                </c:pt>
                <c:pt idx="5">
                  <c:v>0.623095017882247</c:v>
                </c:pt>
                <c:pt idx="6">
                  <c:v>0.616186507690941</c:v>
                </c:pt>
                <c:pt idx="7">
                  <c:v>0.6079526123000372</c:v>
                </c:pt>
                <c:pt idx="8">
                  <c:v>0.5984244055389835</c:v>
                </c:pt>
                <c:pt idx="9">
                  <c:v>0.5876381323585982</c:v>
                </c:pt>
                <c:pt idx="10">
                  <c:v>0.5756351373897585</c:v>
                </c:pt>
                <c:pt idx="11">
                  <c:v>0.5624617818070382</c:v>
                </c:pt>
                <c:pt idx="12">
                  <c:v>0.548169348464905</c:v>
                </c:pt>
                <c:pt idx="13">
                  <c:v>0.5328139352736565</c:v>
                </c:pt>
                <c:pt idx="14">
                  <c:v>0.5164563367818007</c:v>
                </c:pt>
                <c:pt idx="15">
                  <c:v>0.4991619139310468</c:v>
                </c:pt>
                <c:pt idx="16">
                  <c:v>0.48100045194950225</c:v>
                </c:pt>
                <c:pt idx="17">
                  <c:v>0.46204600634800724</c:v>
                </c:pt>
                <c:pt idx="18">
                  <c:v>0.44237673698385305</c:v>
                </c:pt>
                <c:pt idx="19">
                  <c:v>0.4220747301553445</c:v>
                </c:pt>
                <c:pt idx="20">
                  <c:v>0.4012258086898382</c:v>
                </c:pt>
                <c:pt idx="21">
                  <c:v>0.3799193299869685</c:v>
                </c:pt>
                <c:pt idx="22">
                  <c:v>0.3582479719777865</c:v>
                </c:pt>
                <c:pt idx="23">
                  <c:v>0.3363075069594624</c:v>
                </c:pt>
                <c:pt idx="24">
                  <c:v>0.31419656326403267</c:v>
                </c:pt>
                <c:pt idx="25">
                  <c:v>0.2920163747184179</c:v>
                </c:pt>
                <c:pt idx="26">
                  <c:v>0.269870517851569</c:v>
                </c:pt>
                <c:pt idx="27">
                  <c:v>0.24786463680311868</c:v>
                </c:pt>
                <c:pt idx="28">
                  <c:v>0.22610615588632205</c:v>
                </c:pt>
                <c:pt idx="29">
                  <c:v>0.2047039797563318</c:v>
                </c:pt>
                <c:pt idx="30">
                  <c:v>0.1837681811329829</c:v>
                </c:pt>
                <c:pt idx="31">
                  <c:v>0.16340967602522757</c:v>
                </c:pt>
                <c:pt idx="32">
                  <c:v>0.14373988640216204</c:v>
                </c:pt>
                <c:pt idx="33">
                  <c:v>0.12487039025319593</c:v>
                </c:pt>
                <c:pt idx="34">
                  <c:v>0.10691255897732399</c:v>
                </c:pt>
                <c:pt idx="35">
                  <c:v>0.08997718203864381</c:v>
                </c:pt>
                <c:pt idx="36">
                  <c:v>0.07417407882219923</c:v>
                </c:pt>
                <c:pt idx="37">
                  <c:v>0.059611697620894605</c:v>
                </c:pt>
                <c:pt idx="38">
                  <c:v>0.046396701680591006</c:v>
                </c:pt>
                <c:pt idx="39">
                  <c:v>0.03463354222652655</c:v>
                </c:pt>
                <c:pt idx="40">
                  <c:v>0.024424018389869837</c:v>
                </c:pt>
                <c:pt idx="41">
                  <c:v>0.01586682394846862</c:v>
                </c:pt>
                <c:pt idx="42">
                  <c:v>0.009057080790656005</c:v>
                </c:pt>
                <c:pt idx="43">
                  <c:v>0.00408585900526566</c:v>
                </c:pt>
                <c:pt idx="44">
                  <c:v>0.0010396834947280955</c:v>
                </c:pt>
                <c:pt idx="45">
                  <c:v>2.7001201028688946E-08</c:v>
                </c:pt>
                <c:pt idx="46">
                  <c:v>0.0010427894280499589</c:v>
                </c:pt>
                <c:pt idx="47">
                  <c:v>0.004237763330548565</c:v>
                </c:pt>
                <c:pt idx="48">
                  <c:v>0.009648085440307529</c:v>
                </c:pt>
                <c:pt idx="49">
                  <c:v>0.017329674077543385</c:v>
                </c:pt>
                <c:pt idx="50">
                  <c:v>0.02733065229372544</c:v>
                </c:pt>
                <c:pt idx="51">
                  <c:v>0.03969075657422474</c:v>
                </c:pt>
                <c:pt idx="52">
                  <c:v>0.054440730916144764</c:v>
                </c:pt>
                <c:pt idx="53">
                  <c:v>0.0716017060803145</c:v>
                </c:pt>
                <c:pt idx="54">
                  <c:v>0.09118456379821113</c:v>
                </c:pt>
                <c:pt idx="55">
                  <c:v>0.11318928569404166</c:v>
                </c:pt>
                <c:pt idx="56">
                  <c:v>0.13760428665898813</c:v>
                </c:pt>
                <c:pt idx="57">
                  <c:v>0.16440573238827685</c:v>
                </c:pt>
                <c:pt idx="58">
                  <c:v>0.19355684076175383</c:v>
                </c:pt>
                <c:pt idx="59">
                  <c:v>0.22500716671442506</c:v>
                </c:pt>
                <c:pt idx="60">
                  <c:v>0.25869187020420603</c:v>
                </c:pt>
                <c:pt idx="61">
                  <c:v>0.29453096683904373</c:v>
                </c:pt>
                <c:pt idx="62">
                  <c:v>0.33242856067353066</c:v>
                </c:pt>
                <c:pt idx="63">
                  <c:v>0.3722720586248351</c:v>
                </c:pt>
                <c:pt idx="64">
                  <c:v>0.4139313658876013</c:v>
                </c:pt>
                <c:pt idx="65">
                  <c:v>0.4572580616454681</c:v>
                </c:pt>
                <c:pt idx="66">
                  <c:v>0.5020845542805824</c:v>
                </c:pt>
                <c:pt idx="67">
                  <c:v>0.5482232151689038</c:v>
                </c:pt>
                <c:pt idx="68">
                  <c:v>0.595465490014435</c:v>
                </c:pt>
                <c:pt idx="69">
                  <c:v>0.6435809865150125</c:v>
                </c:pt>
                <c:pt idx="70">
                  <c:v>0.6923165369599046</c:v>
                </c:pt>
                <c:pt idx="71">
                  <c:v>0.7413952341275292</c:v>
                </c:pt>
                <c:pt idx="72">
                  <c:v>0.7905154385702436</c:v>
                </c:pt>
                <c:pt idx="73">
                  <c:v>0.8393497550296183</c:v>
                </c:pt>
                <c:pt idx="74">
                  <c:v>0.8875439753032589</c:v>
                </c:pt>
                <c:pt idx="75">
                  <c:v>0.9347159843612561</c:v>
                </c:pt>
                <c:pt idx="76">
                  <c:v>0.9804546258577608</c:v>
                </c:pt>
                <c:pt idx="77">
                  <c:v>1.0243185223623625</c:v>
                </c:pt>
                <c:pt idx="78">
                  <c:v>1.065834844594742</c:v>
                </c:pt>
                <c:pt idx="79">
                  <c:v>1.1044980226135577</c:v>
                </c:pt>
                <c:pt idx="80">
                  <c:v>1.1397683901893454</c:v>
                </c:pt>
                <c:pt idx="81">
                  <c:v>1.1710707513465541</c:v>
                </c:pt>
                <c:pt idx="82">
                  <c:v>1.1977928551033996</c:v>
                </c:pt>
                <c:pt idx="83">
                  <c:v>1.219283760505598</c:v>
                </c:pt>
                <c:pt idx="84">
                  <c:v>1.2348520687679492</c:v>
                </c:pt>
                <c:pt idx="85">
                  <c:v>1.2437639921808672</c:v>
                </c:pt>
                <c:pt idx="86">
                  <c:v>1.2452412196763074</c:v>
                </c:pt>
                <c:pt idx="87">
                  <c:v>1.238458525597502</c:v>
                </c:pt>
                <c:pt idx="88">
                  <c:v>1.2225410500784977</c:v>
                </c:pt>
                <c:pt idx="89">
                  <c:v>1.1965611554330053</c:v>
                </c:pt>
                <c:pt idx="90">
                  <c:v>1.1595347335351995</c:v>
                </c:pt>
                <c:pt idx="91">
                  <c:v>1.1104168113901</c:v>
                </c:pt>
                <c:pt idx="92">
                  <c:v>1.0480963071858014</c:v>
                </c:pt>
                <c:pt idx="93">
                  <c:v>0.9713899464316144</c:v>
                </c:pt>
                <c:pt idx="94">
                  <c:v>0.87903611554882</c:v>
                </c:pt>
                <c:pt idx="95">
                  <c:v>0.7696927181739318</c:v>
                </c:pt>
                <c:pt idx="96">
                  <c:v>0.64195816172333</c:v>
                </c:pt>
                <c:pt idx="97">
                  <c:v>0.4945187317888091</c:v>
                </c:pt>
                <c:pt idx="98">
                  <c:v>0.3272215003817245</c:v>
                </c:pt>
                <c:pt idx="100">
                  <c:v>0.6370377414668947</c:v>
                </c:pt>
                <c:pt idx="101">
                  <c:v>0.6370377414668947</c:v>
                </c:pt>
                <c:pt idx="102">
                  <c:v>0.6356362397403642</c:v>
                </c:pt>
                <c:pt idx="103">
                  <c:v>0.6328377899934325</c:v>
                </c:pt>
                <c:pt idx="104">
                  <c:v>0.6286522999441555</c:v>
                </c:pt>
                <c:pt idx="105">
                  <c:v>0.623095017882247</c:v>
                </c:pt>
                <c:pt idx="106">
                  <c:v>0.616186507690941</c:v>
                </c:pt>
                <c:pt idx="107">
                  <c:v>0.6079526123000372</c:v>
                </c:pt>
                <c:pt idx="108">
                  <c:v>0.5984244055389835</c:v>
                </c:pt>
                <c:pt idx="109">
                  <c:v>0.5876381323585982</c:v>
                </c:pt>
                <c:pt idx="110">
                  <c:v>0.5756351373897585</c:v>
                </c:pt>
                <c:pt idx="111">
                  <c:v>0.5624617818070382</c:v>
                </c:pt>
                <c:pt idx="112">
                  <c:v>0.548169348464905</c:v>
                </c:pt>
                <c:pt idx="113">
                  <c:v>0.5328139352736565</c:v>
                </c:pt>
                <c:pt idx="114">
                  <c:v>0.5164563367818007</c:v>
                </c:pt>
                <c:pt idx="115">
                  <c:v>0.4991619139310468</c:v>
                </c:pt>
                <c:pt idx="116">
                  <c:v>0.48100045194950225</c:v>
                </c:pt>
                <c:pt idx="117">
                  <c:v>0.46204600634800724</c:v>
                </c:pt>
                <c:pt idx="118">
                  <c:v>0.44237673698385305</c:v>
                </c:pt>
                <c:pt idx="119">
                  <c:v>0.4220747301553445</c:v>
                </c:pt>
                <c:pt idx="120">
                  <c:v>0.4012258086898382</c:v>
                </c:pt>
                <c:pt idx="121">
                  <c:v>0.3799193299869685</c:v>
                </c:pt>
                <c:pt idx="122">
                  <c:v>0.3582479719777865</c:v>
                </c:pt>
                <c:pt idx="123">
                  <c:v>0.3363075069594624</c:v>
                </c:pt>
                <c:pt idx="124">
                  <c:v>0.31419656326403267</c:v>
                </c:pt>
                <c:pt idx="125">
                  <c:v>0.2920163747184179</c:v>
                </c:pt>
                <c:pt idx="126">
                  <c:v>0.269870517851569</c:v>
                </c:pt>
                <c:pt idx="127">
                  <c:v>0.24786463680311868</c:v>
                </c:pt>
                <c:pt idx="128">
                  <c:v>0.22610615588632205</c:v>
                </c:pt>
                <c:pt idx="129">
                  <c:v>0.2047039797563318</c:v>
                </c:pt>
                <c:pt idx="130">
                  <c:v>0.1837681811329829</c:v>
                </c:pt>
                <c:pt idx="131">
                  <c:v>0.16340967602522757</c:v>
                </c:pt>
                <c:pt idx="132">
                  <c:v>0.14373988640216204</c:v>
                </c:pt>
                <c:pt idx="133">
                  <c:v>0.12487039025319593</c:v>
                </c:pt>
                <c:pt idx="134">
                  <c:v>0.10691255897732399</c:v>
                </c:pt>
                <c:pt idx="135">
                  <c:v>0.08997718203864381</c:v>
                </c:pt>
                <c:pt idx="136">
                  <c:v>0.07417407882219923</c:v>
                </c:pt>
                <c:pt idx="137">
                  <c:v>0.059611697620894605</c:v>
                </c:pt>
                <c:pt idx="138">
                  <c:v>0.046396701680591006</c:v>
                </c:pt>
                <c:pt idx="139">
                  <c:v>0.03463354222652655</c:v>
                </c:pt>
                <c:pt idx="140">
                  <c:v>0.024424018389869837</c:v>
                </c:pt>
                <c:pt idx="141">
                  <c:v>0.01586682394846862</c:v>
                </c:pt>
                <c:pt idx="142">
                  <c:v>0.009057080790656005</c:v>
                </c:pt>
                <c:pt idx="143">
                  <c:v>0.00408585900526566</c:v>
                </c:pt>
                <c:pt idx="144">
                  <c:v>0.0010396834947280955</c:v>
                </c:pt>
                <c:pt idx="145">
                  <c:v>2.7001201028688946E-08</c:v>
                </c:pt>
                <c:pt idx="146">
                  <c:v>0.0010427894280499589</c:v>
                </c:pt>
                <c:pt idx="147">
                  <c:v>0.004237763330548565</c:v>
                </c:pt>
                <c:pt idx="148">
                  <c:v>0.009648085440307529</c:v>
                </c:pt>
                <c:pt idx="149">
                  <c:v>0.017329674077543385</c:v>
                </c:pt>
                <c:pt idx="150">
                  <c:v>0.02733065229372544</c:v>
                </c:pt>
                <c:pt idx="151">
                  <c:v>0.03969075657422474</c:v>
                </c:pt>
                <c:pt idx="152">
                  <c:v>0.054440730916144764</c:v>
                </c:pt>
                <c:pt idx="153">
                  <c:v>0.0716017060803145</c:v>
                </c:pt>
                <c:pt idx="154">
                  <c:v>0.09118456379821113</c:v>
                </c:pt>
                <c:pt idx="155">
                  <c:v>0.11318928569404166</c:v>
                </c:pt>
                <c:pt idx="156">
                  <c:v>0.13760428665898813</c:v>
                </c:pt>
                <c:pt idx="157">
                  <c:v>0.16440573238827685</c:v>
                </c:pt>
                <c:pt idx="158">
                  <c:v>0.19355684076175383</c:v>
                </c:pt>
                <c:pt idx="159">
                  <c:v>0.22500716671442506</c:v>
                </c:pt>
                <c:pt idx="160">
                  <c:v>0.25869187020420603</c:v>
                </c:pt>
                <c:pt idx="161">
                  <c:v>0.29453096683904373</c:v>
                </c:pt>
                <c:pt idx="162">
                  <c:v>0.33242856067353066</c:v>
                </c:pt>
                <c:pt idx="163">
                  <c:v>0.3722720586248351</c:v>
                </c:pt>
                <c:pt idx="164">
                  <c:v>0.4139313658876013</c:v>
                </c:pt>
                <c:pt idx="165">
                  <c:v>0.4572580616454681</c:v>
                </c:pt>
                <c:pt idx="166">
                  <c:v>0.5020845542805824</c:v>
                </c:pt>
                <c:pt idx="167">
                  <c:v>0.5482232151689038</c:v>
                </c:pt>
                <c:pt idx="168">
                  <c:v>0.595465490014435</c:v>
                </c:pt>
                <c:pt idx="169">
                  <c:v>0.6435809865150125</c:v>
                </c:pt>
                <c:pt idx="170">
                  <c:v>0.6923165369599046</c:v>
                </c:pt>
                <c:pt idx="171">
                  <c:v>0.7413952341275292</c:v>
                </c:pt>
                <c:pt idx="172">
                  <c:v>0.7905154385702436</c:v>
                </c:pt>
                <c:pt idx="173">
                  <c:v>0.8393497550296183</c:v>
                </c:pt>
                <c:pt idx="174">
                  <c:v>0.8875439753032589</c:v>
                </c:pt>
                <c:pt idx="175">
                  <c:v>0.9347159843612561</c:v>
                </c:pt>
                <c:pt idx="176">
                  <c:v>0.9804546258577608</c:v>
                </c:pt>
                <c:pt idx="177">
                  <c:v>1.0243185223623625</c:v>
                </c:pt>
                <c:pt idx="178">
                  <c:v>1.065834844594742</c:v>
                </c:pt>
                <c:pt idx="179">
                  <c:v>1.1044980226135577</c:v>
                </c:pt>
                <c:pt idx="180">
                  <c:v>1.1397683901893454</c:v>
                </c:pt>
                <c:pt idx="181">
                  <c:v>1.1710707513465541</c:v>
                </c:pt>
                <c:pt idx="182">
                  <c:v>1.1977928551033996</c:v>
                </c:pt>
                <c:pt idx="183">
                  <c:v>1.219283760505598</c:v>
                </c:pt>
                <c:pt idx="184">
                  <c:v>1.2348520687679492</c:v>
                </c:pt>
                <c:pt idx="185">
                  <c:v>1.2437639921808672</c:v>
                </c:pt>
                <c:pt idx="186">
                  <c:v>1.2452412196763074</c:v>
                </c:pt>
                <c:pt idx="187">
                  <c:v>1.238458525597502</c:v>
                </c:pt>
                <c:pt idx="188">
                  <c:v>1.2225410500784977</c:v>
                </c:pt>
                <c:pt idx="189">
                  <c:v>1.1965611554330053</c:v>
                </c:pt>
                <c:pt idx="190">
                  <c:v>1.1595347335351995</c:v>
                </c:pt>
                <c:pt idx="191">
                  <c:v>1.1104168113901</c:v>
                </c:pt>
                <c:pt idx="192">
                  <c:v>1.0480963071858014</c:v>
                </c:pt>
                <c:pt idx="193">
                  <c:v>0.9713899464316144</c:v>
                </c:pt>
                <c:pt idx="194">
                  <c:v>0.87903611554882</c:v>
                </c:pt>
                <c:pt idx="195">
                  <c:v>0.7696927181739318</c:v>
                </c:pt>
                <c:pt idx="196">
                  <c:v>0.64195816172333</c:v>
                </c:pt>
                <c:pt idx="197">
                  <c:v>0.4945187317888091</c:v>
                </c:pt>
                <c:pt idx="198">
                  <c:v>0.3272215003817245</c:v>
                </c:pt>
              </c:numCache>
            </c:numRef>
          </c:yVal>
          <c:smooth val="0"/>
        </c:ser>
        <c:axId val="38745461"/>
        <c:axId val="13164830"/>
      </c:scatterChart>
      <c:valAx>
        <c:axId val="38745461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ＭＳ Ｐゴシック"/>
                    <a:ea typeface="ＭＳ Ｐゴシック"/>
                    <a:cs typeface="ＭＳ Ｐゴシック"/>
                  </a:rPr>
                  <a:t>回転軸方向z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low"/>
        <c:spPr>
          <a:ln w="38100">
            <a:solidFill/>
          </a:ln>
        </c:spPr>
        <c:crossAx val="13164830"/>
        <c:crosses val="autoZero"/>
        <c:crossBetween val="midCat"/>
        <c:dispUnits/>
        <c:majorUnit val="0.5"/>
      </c:valAx>
      <c:valAx>
        <c:axId val="13164830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ＭＳ Ｐゴシック"/>
                    <a:ea typeface="ＭＳ Ｐゴシック"/>
                    <a:cs typeface="ＭＳ Ｐゴシック"/>
                  </a:rPr>
                  <a:t>回転軸波動関数P(z)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low"/>
        <c:crossAx val="38745461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"/>
          <c:y val="0.58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"/>
          <c:w val="0.94025"/>
          <c:h val="0.835"/>
        </c:manualLayout>
      </c:layout>
      <c:scatterChart>
        <c:scatterStyle val="line"/>
        <c:varyColors val="0"/>
        <c:ser>
          <c:idx val="1"/>
          <c:order val="0"/>
          <c:tx>
            <c:strRef>
              <c:f>'動径と緯度'!$L$98</c:f>
              <c:strCache>
                <c:ptCount val="1"/>
                <c:pt idx="0">
                  <c:v>波動関数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'動径と緯度'!$J$99:$J$297</c:f>
              <c:numCache/>
            </c:numRef>
          </c:xVal>
          <c:yVal>
            <c:numRef>
              <c:f>'動径と緯度'!$L$99:$L$297</c:f>
              <c:numCache>
                <c:ptCount val="199"/>
                <c:pt idx="0">
                  <c:v>0.798146441116475</c:v>
                </c:pt>
                <c:pt idx="1">
                  <c:v>0.798146441116475</c:v>
                </c:pt>
                <c:pt idx="2">
                  <c:v>0.7972679848961478</c:v>
                </c:pt>
                <c:pt idx="3">
                  <c:v>0.7955110244323661</c:v>
                </c:pt>
                <c:pt idx="4">
                  <c:v>0.7928759675662742</c:v>
                </c:pt>
                <c:pt idx="5">
                  <c:v>0.7893636790999742</c:v>
                </c:pt>
                <c:pt idx="6">
                  <c:v>0.784975482222815</c:v>
                </c:pt>
                <c:pt idx="7">
                  <c:v>0.7797131602711584</c:v>
                </c:pt>
                <c:pt idx="8">
                  <c:v>0.77357895882643</c:v>
                </c:pt>
                <c:pt idx="9">
                  <c:v>0.7665755881572268</c:v>
                </c:pt>
                <c:pt idx="10">
                  <c:v>0.7587062260122547</c:v>
                </c:pt>
                <c:pt idx="11">
                  <c:v>0.7499745207718981</c:v>
                </c:pt>
                <c:pt idx="12">
                  <c:v>0.7403845949673081</c:v>
                </c:pt>
                <c:pt idx="13">
                  <c:v>0.7299410491770253</c:v>
                </c:pt>
                <c:pt idx="14">
                  <c:v>0.7186489663123441</c:v>
                </c:pt>
                <c:pt idx="15">
                  <c:v>0.7065139163038806</c:v>
                </c:pt>
                <c:pt idx="16">
                  <c:v>0.6935419612031433</c:v>
                </c:pt>
                <c:pt idx="17">
                  <c:v>0.6797396607143115</c:v>
                </c:pt>
                <c:pt idx="18">
                  <c:v>0.66511407817295</c:v>
                </c:pt>
                <c:pt idx="19">
                  <c:v>0.6496727869899928</c:v>
                </c:pt>
                <c:pt idx="20">
                  <c:v>0.6334238775810699</c:v>
                </c:pt>
                <c:pt idx="21">
                  <c:v>0.6163759648031131</c:v>
                </c:pt>
                <c:pt idx="22">
                  <c:v>0.5985381959221872</c:v>
                </c:pt>
                <c:pt idx="23">
                  <c:v>0.5799202591386702</c:v>
                </c:pt>
                <c:pt idx="24">
                  <c:v>0.5605323926982567</c:v>
                </c:pt>
                <c:pt idx="25">
                  <c:v>0.5403853946198194</c:v>
                </c:pt>
                <c:pt idx="26">
                  <c:v>0.5194906330739458</c:v>
                </c:pt>
                <c:pt idx="27">
                  <c:v>0.4978600574489971</c:v>
                </c:pt>
                <c:pt idx="28">
                  <c:v>0.475506210144854</c:v>
                </c:pt>
                <c:pt idx="29">
                  <c:v>0.45244223913813775</c:v>
                </c:pt>
                <c:pt idx="30">
                  <c:v>0.4286819113666716</c:v>
                </c:pt>
                <c:pt idx="31">
                  <c:v>0.4042396269853162</c:v>
                </c:pt>
                <c:pt idx="32">
                  <c:v>0.37913043455011897</c:v>
                </c:pt>
                <c:pt idx="33">
                  <c:v>0.35337004719301823</c:v>
                </c:pt>
                <c:pt idx="34">
                  <c:v>0.32697485985519437</c:v>
                </c:pt>
                <c:pt idx="35">
                  <c:v>0.29996196765364075</c:v>
                </c:pt>
                <c:pt idx="36">
                  <c:v>0.27234918546270565</c:v>
                </c:pt>
                <c:pt idx="37">
                  <c:v>0.2441550688003315</c:v>
                </c:pt>
                <c:pt idx="38">
                  <c:v>0.21539893611759323</c:v>
                </c:pt>
                <c:pt idx="39">
                  <c:v>0.18610089260002638</c:v>
                </c:pt>
                <c:pt idx="40">
                  <c:v>0.15628185560028982</c:v>
                </c:pt>
                <c:pt idx="41">
                  <c:v>0.12596358183407066</c:v>
                </c:pt>
                <c:pt idx="42">
                  <c:v>0.09516869648501027</c:v>
                </c:pt>
                <c:pt idx="43">
                  <c:v>0.06392072438001356</c:v>
                </c:pt>
                <c:pt idx="44">
                  <c:v>0.03224412341385784</c:v>
                </c:pt>
                <c:pt idx="45">
                  <c:v>0.0001643204218248266</c:v>
                </c:pt>
                <c:pt idx="46">
                  <c:v>-0.03229225027851046</c:v>
                </c:pt>
                <c:pt idx="47">
                  <c:v>-0.06509810542979393</c:v>
                </c:pt>
                <c:pt idx="48">
                  <c:v>-0.09822466818629386</c:v>
                </c:pt>
                <c:pt idx="49">
                  <c:v>-0.13164221996587336</c:v>
                </c:pt>
                <c:pt idx="50">
                  <c:v>-0.16531984845663705</c:v>
                </c:pt>
                <c:pt idx="51">
                  <c:v>-0.19922539138931247</c:v>
                </c:pt>
                <c:pt idx="52">
                  <c:v>-0.23332537563699488</c:v>
                </c:pt>
                <c:pt idx="53">
                  <c:v>-0.2675849511469479</c:v>
                </c:pt>
                <c:pt idx="54">
                  <c:v>-0.30196781914338344</c:v>
                </c:pt>
                <c:pt idx="55">
                  <c:v>-0.3364361539639307</c:v>
                </c:pt>
                <c:pt idx="56">
                  <c:v>-0.3709505178039089</c:v>
                </c:pt>
                <c:pt idx="57">
                  <c:v>-0.40546976753918024</c:v>
                </c:pt>
                <c:pt idx="58">
                  <c:v>-0.43995095267740225</c:v>
                </c:pt>
                <c:pt idx="59">
                  <c:v>-0.4743492033454099</c:v>
                </c:pt>
                <c:pt idx="60">
                  <c:v>-0.508617607052888</c:v>
                </c:pt>
                <c:pt idx="61">
                  <c:v>-0.5427070727741106</c:v>
                </c:pt>
                <c:pt idx="62">
                  <c:v>-0.5765661806536442</c:v>
                </c:pt>
                <c:pt idx="63">
                  <c:v>-0.6101410153602486</c:v>
                </c:pt>
                <c:pt idx="64">
                  <c:v>-0.6433749807752873</c:v>
                </c:pt>
                <c:pt idx="65">
                  <c:v>-0.6762085932946047</c:v>
                </c:pt>
                <c:pt idx="66">
                  <c:v>-0.7085792505292421</c:v>
                </c:pt>
                <c:pt idx="67">
                  <c:v>-0.7404209715890709</c:v>
                </c:pt>
                <c:pt idx="68">
                  <c:v>-0.7716641043967479</c:v>
                </c:pt>
                <c:pt idx="69">
                  <c:v>-0.8022349945714239</c:v>
                </c:pt>
                <c:pt idx="70">
                  <c:v>-0.8320556092953791</c:v>
                </c:pt>
                <c:pt idx="71">
                  <c:v>-0.8610431081702757</c:v>
                </c:pt>
                <c:pt idx="72">
                  <c:v>-0.8891093513006393</c:v>
                </c:pt>
                <c:pt idx="73">
                  <c:v>-0.9161603325999321</c:v>
                </c:pt>
                <c:pt idx="74">
                  <c:v>-0.9420955234493257</c:v>
                </c:pt>
                <c:pt idx="75">
                  <c:v>-0.966807108145806</c:v>
                </c:pt>
                <c:pt idx="76">
                  <c:v>-0.9901790877703693</c:v>
                </c:pt>
                <c:pt idx="77">
                  <c:v>-1.0120862227905103</c:v>
                </c:pt>
                <c:pt idx="78">
                  <c:v>-1.032392776318559</c:v>
                </c:pt>
                <c:pt idx="79">
                  <c:v>-1.0509510086647986</c:v>
                </c:pt>
                <c:pt idx="80">
                  <c:v>-1.0675993584624082</c:v>
                </c:pt>
                <c:pt idx="81">
                  <c:v>-1.0821602244337731</c:v>
                </c:pt>
                <c:pt idx="82">
                  <c:v>-1.0944372321441735</c:v>
                </c:pt>
                <c:pt idx="83">
                  <c:v>-1.104211827733066</c:v>
                </c:pt>
                <c:pt idx="84">
                  <c:v>-1.1112389791435275</c:v>
                </c:pt>
                <c:pt idx="85">
                  <c:v>-1.1152416743382876</c:v>
                </c:pt>
                <c:pt idx="86">
                  <c:v>-1.115903768107406</c:v>
                </c:pt>
                <c:pt idx="87">
                  <c:v>-1.1128605148883224</c:v>
                </c:pt>
                <c:pt idx="88">
                  <c:v>-1.1056857827061437</c:v>
                </c:pt>
                <c:pt idx="89">
                  <c:v>-1.0938743782688236</c:v>
                </c:pt>
                <c:pt idx="90">
                  <c:v>-1.0768169452303393</c:v>
                </c:pt>
                <c:pt idx="91">
                  <c:v>-1.0537631666508847</c:v>
                </c:pt>
                <c:pt idx="92">
                  <c:v>-1.0237657481991675</c:v>
                </c:pt>
                <c:pt idx="93">
                  <c:v>-0.9855911659667077</c:v>
                </c:pt>
                <c:pt idx="94">
                  <c:v>-0.9375692590677341</c:v>
                </c:pt>
                <c:pt idx="95">
                  <c:v>-0.8773213311973737</c:v>
                </c:pt>
                <c:pt idx="96">
                  <c:v>-0.8012229163742947</c:v>
                </c:pt>
                <c:pt idx="97">
                  <c:v>-0.703220258374863</c:v>
                </c:pt>
                <c:pt idx="98">
                  <c:v>-0.5720327791147326</c:v>
                </c:pt>
                <c:pt idx="100">
                  <c:v>0.798146441116475</c:v>
                </c:pt>
                <c:pt idx="101">
                  <c:v>0.798146441116475</c:v>
                </c:pt>
                <c:pt idx="102">
                  <c:v>0.7972679848961478</c:v>
                </c:pt>
                <c:pt idx="103">
                  <c:v>0.7955110244323661</c:v>
                </c:pt>
                <c:pt idx="104">
                  <c:v>0.7928759675662742</c:v>
                </c:pt>
                <c:pt idx="105">
                  <c:v>0.7893636790999742</c:v>
                </c:pt>
                <c:pt idx="106">
                  <c:v>0.784975482222815</c:v>
                </c:pt>
                <c:pt idx="107">
                  <c:v>0.7797131602711584</c:v>
                </c:pt>
                <c:pt idx="108">
                  <c:v>0.77357895882643</c:v>
                </c:pt>
                <c:pt idx="109">
                  <c:v>0.7665755881572268</c:v>
                </c:pt>
                <c:pt idx="110">
                  <c:v>0.7587062260122547</c:v>
                </c:pt>
                <c:pt idx="111">
                  <c:v>0.7499745207718981</c:v>
                </c:pt>
                <c:pt idx="112">
                  <c:v>0.7403845949673081</c:v>
                </c:pt>
                <c:pt idx="113">
                  <c:v>0.7299410491770253</c:v>
                </c:pt>
                <c:pt idx="114">
                  <c:v>0.7186489663123441</c:v>
                </c:pt>
                <c:pt idx="115">
                  <c:v>0.7065139163038806</c:v>
                </c:pt>
                <c:pt idx="116">
                  <c:v>0.6935419612031433</c:v>
                </c:pt>
                <c:pt idx="117">
                  <c:v>0.6797396607143115</c:v>
                </c:pt>
                <c:pt idx="118">
                  <c:v>0.66511407817295</c:v>
                </c:pt>
                <c:pt idx="119">
                  <c:v>0.6496727869899928</c:v>
                </c:pt>
                <c:pt idx="120">
                  <c:v>0.6334238775810699</c:v>
                </c:pt>
                <c:pt idx="121">
                  <c:v>0.6163759648031131</c:v>
                </c:pt>
                <c:pt idx="122">
                  <c:v>0.5985381959221872</c:v>
                </c:pt>
                <c:pt idx="123">
                  <c:v>0.5799202591386702</c:v>
                </c:pt>
                <c:pt idx="124">
                  <c:v>0.5605323926982567</c:v>
                </c:pt>
                <c:pt idx="125">
                  <c:v>0.5403853946198194</c:v>
                </c:pt>
                <c:pt idx="126">
                  <c:v>0.5194906330739458</c:v>
                </c:pt>
                <c:pt idx="127">
                  <c:v>0.4978600574489971</c:v>
                </c:pt>
                <c:pt idx="128">
                  <c:v>0.475506210144854</c:v>
                </c:pt>
                <c:pt idx="129">
                  <c:v>0.45244223913813775</c:v>
                </c:pt>
                <c:pt idx="130">
                  <c:v>0.4286819113666716</c:v>
                </c:pt>
                <c:pt idx="131">
                  <c:v>0.4042396269853162</c:v>
                </c:pt>
                <c:pt idx="132">
                  <c:v>0.37913043455011897</c:v>
                </c:pt>
                <c:pt idx="133">
                  <c:v>0.35337004719301823</c:v>
                </c:pt>
                <c:pt idx="134">
                  <c:v>0.32697485985519437</c:v>
                </c:pt>
                <c:pt idx="135">
                  <c:v>0.29996196765364075</c:v>
                </c:pt>
                <c:pt idx="136">
                  <c:v>0.27234918546270565</c:v>
                </c:pt>
                <c:pt idx="137">
                  <c:v>0.2441550688003315</c:v>
                </c:pt>
                <c:pt idx="138">
                  <c:v>0.21539893611759323</c:v>
                </c:pt>
                <c:pt idx="139">
                  <c:v>0.18610089260002638</c:v>
                </c:pt>
                <c:pt idx="140">
                  <c:v>0.15628185560028982</c:v>
                </c:pt>
                <c:pt idx="141">
                  <c:v>0.12596358183407066</c:v>
                </c:pt>
                <c:pt idx="142">
                  <c:v>0.09516869648501027</c:v>
                </c:pt>
                <c:pt idx="143">
                  <c:v>0.06392072438001356</c:v>
                </c:pt>
                <c:pt idx="144">
                  <c:v>0.03224412341385784</c:v>
                </c:pt>
                <c:pt idx="145">
                  <c:v>0.0001643204218248266</c:v>
                </c:pt>
                <c:pt idx="146">
                  <c:v>-0.03229225027851046</c:v>
                </c:pt>
                <c:pt idx="147">
                  <c:v>-0.06509810542979393</c:v>
                </c:pt>
                <c:pt idx="148">
                  <c:v>-0.09822466818629386</c:v>
                </c:pt>
                <c:pt idx="149">
                  <c:v>-0.13164221996587336</c:v>
                </c:pt>
                <c:pt idx="150">
                  <c:v>-0.16531984845663705</c:v>
                </c:pt>
                <c:pt idx="151">
                  <c:v>-0.19922539138931247</c:v>
                </c:pt>
                <c:pt idx="152">
                  <c:v>-0.23332537563699488</c:v>
                </c:pt>
                <c:pt idx="153">
                  <c:v>-0.2675849511469479</c:v>
                </c:pt>
                <c:pt idx="154">
                  <c:v>-0.30196781914338344</c:v>
                </c:pt>
                <c:pt idx="155">
                  <c:v>-0.3364361539639307</c:v>
                </c:pt>
                <c:pt idx="156">
                  <c:v>-0.3709505178039089</c:v>
                </c:pt>
                <c:pt idx="157">
                  <c:v>-0.40546976753918024</c:v>
                </c:pt>
                <c:pt idx="158">
                  <c:v>-0.43995095267740225</c:v>
                </c:pt>
                <c:pt idx="159">
                  <c:v>-0.4743492033454099</c:v>
                </c:pt>
                <c:pt idx="160">
                  <c:v>-0.508617607052888</c:v>
                </c:pt>
                <c:pt idx="161">
                  <c:v>-0.5427070727741106</c:v>
                </c:pt>
                <c:pt idx="162">
                  <c:v>-0.5765661806536442</c:v>
                </c:pt>
                <c:pt idx="163">
                  <c:v>-0.6101410153602486</c:v>
                </c:pt>
                <c:pt idx="164">
                  <c:v>-0.6433749807752873</c:v>
                </c:pt>
                <c:pt idx="165">
                  <c:v>-0.6762085932946047</c:v>
                </c:pt>
                <c:pt idx="166">
                  <c:v>-0.7085792505292421</c:v>
                </c:pt>
                <c:pt idx="167">
                  <c:v>-0.7404209715890709</c:v>
                </c:pt>
                <c:pt idx="168">
                  <c:v>-0.7716641043967479</c:v>
                </c:pt>
                <c:pt idx="169">
                  <c:v>-0.8022349945714239</c:v>
                </c:pt>
                <c:pt idx="170">
                  <c:v>-0.8320556092953791</c:v>
                </c:pt>
                <c:pt idx="171">
                  <c:v>-0.8610431081702757</c:v>
                </c:pt>
                <c:pt idx="172">
                  <c:v>-0.8891093513006393</c:v>
                </c:pt>
                <c:pt idx="173">
                  <c:v>-0.9161603325999321</c:v>
                </c:pt>
                <c:pt idx="174">
                  <c:v>-0.9420955234493257</c:v>
                </c:pt>
                <c:pt idx="175">
                  <c:v>-0.966807108145806</c:v>
                </c:pt>
                <c:pt idx="176">
                  <c:v>-0.9901790877703693</c:v>
                </c:pt>
                <c:pt idx="177">
                  <c:v>-1.0120862227905103</c:v>
                </c:pt>
                <c:pt idx="178">
                  <c:v>-1.032392776318559</c:v>
                </c:pt>
                <c:pt idx="179">
                  <c:v>-1.0509510086647986</c:v>
                </c:pt>
                <c:pt idx="180">
                  <c:v>-1.0675993584624082</c:v>
                </c:pt>
                <c:pt idx="181">
                  <c:v>-1.0821602244337731</c:v>
                </c:pt>
                <c:pt idx="182">
                  <c:v>-1.0944372321441735</c:v>
                </c:pt>
                <c:pt idx="183">
                  <c:v>-1.104211827733066</c:v>
                </c:pt>
                <c:pt idx="184">
                  <c:v>-1.1112389791435275</c:v>
                </c:pt>
                <c:pt idx="185">
                  <c:v>-1.1152416743382876</c:v>
                </c:pt>
                <c:pt idx="186">
                  <c:v>-1.115903768107406</c:v>
                </c:pt>
                <c:pt idx="187">
                  <c:v>-1.1128605148883224</c:v>
                </c:pt>
                <c:pt idx="188">
                  <c:v>-1.1056857827061437</c:v>
                </c:pt>
                <c:pt idx="189">
                  <c:v>-1.0938743782688236</c:v>
                </c:pt>
                <c:pt idx="190">
                  <c:v>-1.0768169452303393</c:v>
                </c:pt>
                <c:pt idx="191">
                  <c:v>-1.0537631666508847</c:v>
                </c:pt>
                <c:pt idx="192">
                  <c:v>-1.0237657481991675</c:v>
                </c:pt>
                <c:pt idx="193">
                  <c:v>-0.9855911659667077</c:v>
                </c:pt>
                <c:pt idx="194">
                  <c:v>-0.9375692590677341</c:v>
                </c:pt>
                <c:pt idx="195">
                  <c:v>-0.8773213311973737</c:v>
                </c:pt>
                <c:pt idx="196">
                  <c:v>-0.8012229163742947</c:v>
                </c:pt>
                <c:pt idx="197">
                  <c:v>-0.703220258374863</c:v>
                </c:pt>
                <c:pt idx="198">
                  <c:v>-0.5720327791147326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'動径と緯度'!$M$98</c:f>
              <c:strCache>
                <c:ptCount val="1"/>
                <c:pt idx="0">
                  <c:v>存在確率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'動径と緯度'!$J$99:$J$297</c:f>
              <c:numCache/>
            </c:numRef>
          </c:xVal>
          <c:yVal>
            <c:numRef>
              <c:f>'動径と緯度'!$M$99:$M$297</c:f>
              <c:numCache>
                <c:ptCount val="199"/>
                <c:pt idx="0">
                  <c:v>0.6370377414668947</c:v>
                </c:pt>
                <c:pt idx="1">
                  <c:v>0.6370377414668947</c:v>
                </c:pt>
                <c:pt idx="2">
                  <c:v>0.6356362397403642</c:v>
                </c:pt>
                <c:pt idx="3">
                  <c:v>0.6328377899934325</c:v>
                </c:pt>
                <c:pt idx="4">
                  <c:v>0.6286522999441555</c:v>
                </c:pt>
                <c:pt idx="5">
                  <c:v>0.623095017882247</c:v>
                </c:pt>
                <c:pt idx="6">
                  <c:v>0.616186507690941</c:v>
                </c:pt>
                <c:pt idx="7">
                  <c:v>0.6079526123000372</c:v>
                </c:pt>
                <c:pt idx="8">
                  <c:v>0.5984244055389835</c:v>
                </c:pt>
                <c:pt idx="9">
                  <c:v>0.5876381323585982</c:v>
                </c:pt>
                <c:pt idx="10">
                  <c:v>0.5756351373897585</c:v>
                </c:pt>
                <c:pt idx="11">
                  <c:v>0.5624617818070382</c:v>
                </c:pt>
                <c:pt idx="12">
                  <c:v>0.548169348464905</c:v>
                </c:pt>
                <c:pt idx="13">
                  <c:v>0.5328139352736565</c:v>
                </c:pt>
                <c:pt idx="14">
                  <c:v>0.5164563367818007</c:v>
                </c:pt>
                <c:pt idx="15">
                  <c:v>0.4991619139310468</c:v>
                </c:pt>
                <c:pt idx="16">
                  <c:v>0.48100045194950225</c:v>
                </c:pt>
                <c:pt idx="17">
                  <c:v>0.46204600634800724</c:v>
                </c:pt>
                <c:pt idx="18">
                  <c:v>0.44237673698385305</c:v>
                </c:pt>
                <c:pt idx="19">
                  <c:v>0.4220747301553445</c:v>
                </c:pt>
                <c:pt idx="20">
                  <c:v>0.4012258086898382</c:v>
                </c:pt>
                <c:pt idx="21">
                  <c:v>0.3799193299869685</c:v>
                </c:pt>
                <c:pt idx="22">
                  <c:v>0.3582479719777865</c:v>
                </c:pt>
                <c:pt idx="23">
                  <c:v>0.3363075069594624</c:v>
                </c:pt>
                <c:pt idx="24">
                  <c:v>0.31419656326403267</c:v>
                </c:pt>
                <c:pt idx="25">
                  <c:v>0.2920163747184179</c:v>
                </c:pt>
                <c:pt idx="26">
                  <c:v>0.269870517851569</c:v>
                </c:pt>
                <c:pt idx="27">
                  <c:v>0.24786463680311868</c:v>
                </c:pt>
                <c:pt idx="28">
                  <c:v>0.22610615588632205</c:v>
                </c:pt>
                <c:pt idx="29">
                  <c:v>0.2047039797563318</c:v>
                </c:pt>
                <c:pt idx="30">
                  <c:v>0.1837681811329829</c:v>
                </c:pt>
                <c:pt idx="31">
                  <c:v>0.16340967602522757</c:v>
                </c:pt>
                <c:pt idx="32">
                  <c:v>0.14373988640216204</c:v>
                </c:pt>
                <c:pt idx="33">
                  <c:v>0.12487039025319593</c:v>
                </c:pt>
                <c:pt idx="34">
                  <c:v>0.10691255897732399</c:v>
                </c:pt>
                <c:pt idx="35">
                  <c:v>0.08997718203864381</c:v>
                </c:pt>
                <c:pt idx="36">
                  <c:v>0.07417407882219923</c:v>
                </c:pt>
                <c:pt idx="37">
                  <c:v>0.059611697620894605</c:v>
                </c:pt>
                <c:pt idx="38">
                  <c:v>0.046396701680591006</c:v>
                </c:pt>
                <c:pt idx="39">
                  <c:v>0.03463354222652655</c:v>
                </c:pt>
                <c:pt idx="40">
                  <c:v>0.024424018389869837</c:v>
                </c:pt>
                <c:pt idx="41">
                  <c:v>0.01586682394846862</c:v>
                </c:pt>
                <c:pt idx="42">
                  <c:v>0.009057080790656005</c:v>
                </c:pt>
                <c:pt idx="43">
                  <c:v>0.00408585900526566</c:v>
                </c:pt>
                <c:pt idx="44">
                  <c:v>0.0010396834947280955</c:v>
                </c:pt>
                <c:pt idx="45">
                  <c:v>2.7001201028688946E-08</c:v>
                </c:pt>
                <c:pt idx="46">
                  <c:v>0.0010427894280499589</c:v>
                </c:pt>
                <c:pt idx="47">
                  <c:v>0.004237763330548565</c:v>
                </c:pt>
                <c:pt idx="48">
                  <c:v>0.009648085440307529</c:v>
                </c:pt>
                <c:pt idx="49">
                  <c:v>0.017329674077543385</c:v>
                </c:pt>
                <c:pt idx="50">
                  <c:v>0.02733065229372544</c:v>
                </c:pt>
                <c:pt idx="51">
                  <c:v>0.03969075657422474</c:v>
                </c:pt>
                <c:pt idx="52">
                  <c:v>0.054440730916144764</c:v>
                </c:pt>
                <c:pt idx="53">
                  <c:v>0.0716017060803145</c:v>
                </c:pt>
                <c:pt idx="54">
                  <c:v>0.09118456379821113</c:v>
                </c:pt>
                <c:pt idx="55">
                  <c:v>0.11318928569404166</c:v>
                </c:pt>
                <c:pt idx="56">
                  <c:v>0.13760428665898813</c:v>
                </c:pt>
                <c:pt idx="57">
                  <c:v>0.16440573238827685</c:v>
                </c:pt>
                <c:pt idx="58">
                  <c:v>0.19355684076175383</c:v>
                </c:pt>
                <c:pt idx="59">
                  <c:v>0.22500716671442506</c:v>
                </c:pt>
                <c:pt idx="60">
                  <c:v>0.25869187020420603</c:v>
                </c:pt>
                <c:pt idx="61">
                  <c:v>0.29453096683904373</c:v>
                </c:pt>
                <c:pt idx="62">
                  <c:v>0.33242856067353066</c:v>
                </c:pt>
                <c:pt idx="63">
                  <c:v>0.3722720586248351</c:v>
                </c:pt>
                <c:pt idx="64">
                  <c:v>0.4139313658876013</c:v>
                </c:pt>
                <c:pt idx="65">
                  <c:v>0.4572580616454681</c:v>
                </c:pt>
                <c:pt idx="66">
                  <c:v>0.5020845542805824</c:v>
                </c:pt>
                <c:pt idx="67">
                  <c:v>0.5482232151689038</c:v>
                </c:pt>
                <c:pt idx="68">
                  <c:v>0.595465490014435</c:v>
                </c:pt>
                <c:pt idx="69">
                  <c:v>0.6435809865150125</c:v>
                </c:pt>
                <c:pt idx="70">
                  <c:v>0.6923165369599046</c:v>
                </c:pt>
                <c:pt idx="71">
                  <c:v>0.7413952341275292</c:v>
                </c:pt>
                <c:pt idx="72">
                  <c:v>0.7905154385702436</c:v>
                </c:pt>
                <c:pt idx="73">
                  <c:v>0.8393497550296183</c:v>
                </c:pt>
                <c:pt idx="74">
                  <c:v>0.8875439753032589</c:v>
                </c:pt>
                <c:pt idx="75">
                  <c:v>0.9347159843612561</c:v>
                </c:pt>
                <c:pt idx="76">
                  <c:v>0.9804546258577608</c:v>
                </c:pt>
                <c:pt idx="77">
                  <c:v>1.0243185223623625</c:v>
                </c:pt>
                <c:pt idx="78">
                  <c:v>1.065834844594742</c:v>
                </c:pt>
                <c:pt idx="79">
                  <c:v>1.1044980226135577</c:v>
                </c:pt>
                <c:pt idx="80">
                  <c:v>1.1397683901893454</c:v>
                </c:pt>
                <c:pt idx="81">
                  <c:v>1.1710707513465541</c:v>
                </c:pt>
                <c:pt idx="82">
                  <c:v>1.1977928551033996</c:v>
                </c:pt>
                <c:pt idx="83">
                  <c:v>1.219283760505598</c:v>
                </c:pt>
                <c:pt idx="84">
                  <c:v>1.2348520687679492</c:v>
                </c:pt>
                <c:pt idx="85">
                  <c:v>1.2437639921808672</c:v>
                </c:pt>
                <c:pt idx="86">
                  <c:v>1.2452412196763074</c:v>
                </c:pt>
                <c:pt idx="87">
                  <c:v>1.238458525597502</c:v>
                </c:pt>
                <c:pt idx="88">
                  <c:v>1.2225410500784977</c:v>
                </c:pt>
                <c:pt idx="89">
                  <c:v>1.1965611554330053</c:v>
                </c:pt>
                <c:pt idx="90">
                  <c:v>1.1595347335351995</c:v>
                </c:pt>
                <c:pt idx="91">
                  <c:v>1.1104168113901</c:v>
                </c:pt>
                <c:pt idx="92">
                  <c:v>1.0480963071858014</c:v>
                </c:pt>
                <c:pt idx="93">
                  <c:v>0.9713899464316144</c:v>
                </c:pt>
                <c:pt idx="94">
                  <c:v>0.87903611554882</c:v>
                </c:pt>
                <c:pt idx="95">
                  <c:v>0.7696927181739318</c:v>
                </c:pt>
                <c:pt idx="96">
                  <c:v>0.64195816172333</c:v>
                </c:pt>
                <c:pt idx="97">
                  <c:v>0.4945187317888091</c:v>
                </c:pt>
                <c:pt idx="98">
                  <c:v>0.3272215003817245</c:v>
                </c:pt>
                <c:pt idx="100">
                  <c:v>0.6370377414668947</c:v>
                </c:pt>
                <c:pt idx="101">
                  <c:v>0.6370377414668947</c:v>
                </c:pt>
                <c:pt idx="102">
                  <c:v>0.6356362397403642</c:v>
                </c:pt>
                <c:pt idx="103">
                  <c:v>0.6328377899934325</c:v>
                </c:pt>
                <c:pt idx="104">
                  <c:v>0.6286522999441555</c:v>
                </c:pt>
                <c:pt idx="105">
                  <c:v>0.623095017882247</c:v>
                </c:pt>
                <c:pt idx="106">
                  <c:v>0.616186507690941</c:v>
                </c:pt>
                <c:pt idx="107">
                  <c:v>0.6079526123000372</c:v>
                </c:pt>
                <c:pt idx="108">
                  <c:v>0.5984244055389835</c:v>
                </c:pt>
                <c:pt idx="109">
                  <c:v>0.5876381323585982</c:v>
                </c:pt>
                <c:pt idx="110">
                  <c:v>0.5756351373897585</c:v>
                </c:pt>
                <c:pt idx="111">
                  <c:v>0.5624617818070382</c:v>
                </c:pt>
                <c:pt idx="112">
                  <c:v>0.548169348464905</c:v>
                </c:pt>
                <c:pt idx="113">
                  <c:v>0.5328139352736565</c:v>
                </c:pt>
                <c:pt idx="114">
                  <c:v>0.5164563367818007</c:v>
                </c:pt>
                <c:pt idx="115">
                  <c:v>0.4991619139310468</c:v>
                </c:pt>
                <c:pt idx="116">
                  <c:v>0.48100045194950225</c:v>
                </c:pt>
                <c:pt idx="117">
                  <c:v>0.46204600634800724</c:v>
                </c:pt>
                <c:pt idx="118">
                  <c:v>0.44237673698385305</c:v>
                </c:pt>
                <c:pt idx="119">
                  <c:v>0.4220747301553445</c:v>
                </c:pt>
                <c:pt idx="120">
                  <c:v>0.4012258086898382</c:v>
                </c:pt>
                <c:pt idx="121">
                  <c:v>0.3799193299869685</c:v>
                </c:pt>
                <c:pt idx="122">
                  <c:v>0.3582479719777865</c:v>
                </c:pt>
                <c:pt idx="123">
                  <c:v>0.3363075069594624</c:v>
                </c:pt>
                <c:pt idx="124">
                  <c:v>0.31419656326403267</c:v>
                </c:pt>
                <c:pt idx="125">
                  <c:v>0.2920163747184179</c:v>
                </c:pt>
                <c:pt idx="126">
                  <c:v>0.269870517851569</c:v>
                </c:pt>
                <c:pt idx="127">
                  <c:v>0.24786463680311868</c:v>
                </c:pt>
                <c:pt idx="128">
                  <c:v>0.22610615588632205</c:v>
                </c:pt>
                <c:pt idx="129">
                  <c:v>0.2047039797563318</c:v>
                </c:pt>
                <c:pt idx="130">
                  <c:v>0.1837681811329829</c:v>
                </c:pt>
                <c:pt idx="131">
                  <c:v>0.16340967602522757</c:v>
                </c:pt>
                <c:pt idx="132">
                  <c:v>0.14373988640216204</c:v>
                </c:pt>
                <c:pt idx="133">
                  <c:v>0.12487039025319593</c:v>
                </c:pt>
                <c:pt idx="134">
                  <c:v>0.10691255897732399</c:v>
                </c:pt>
                <c:pt idx="135">
                  <c:v>0.08997718203864381</c:v>
                </c:pt>
                <c:pt idx="136">
                  <c:v>0.07417407882219923</c:v>
                </c:pt>
                <c:pt idx="137">
                  <c:v>0.059611697620894605</c:v>
                </c:pt>
                <c:pt idx="138">
                  <c:v>0.046396701680591006</c:v>
                </c:pt>
                <c:pt idx="139">
                  <c:v>0.03463354222652655</c:v>
                </c:pt>
                <c:pt idx="140">
                  <c:v>0.024424018389869837</c:v>
                </c:pt>
                <c:pt idx="141">
                  <c:v>0.01586682394846862</c:v>
                </c:pt>
                <c:pt idx="142">
                  <c:v>0.009057080790656005</c:v>
                </c:pt>
                <c:pt idx="143">
                  <c:v>0.00408585900526566</c:v>
                </c:pt>
                <c:pt idx="144">
                  <c:v>0.0010396834947280955</c:v>
                </c:pt>
                <c:pt idx="145">
                  <c:v>2.7001201028688946E-08</c:v>
                </c:pt>
                <c:pt idx="146">
                  <c:v>0.0010427894280499589</c:v>
                </c:pt>
                <c:pt idx="147">
                  <c:v>0.004237763330548565</c:v>
                </c:pt>
                <c:pt idx="148">
                  <c:v>0.009648085440307529</c:v>
                </c:pt>
                <c:pt idx="149">
                  <c:v>0.017329674077543385</c:v>
                </c:pt>
                <c:pt idx="150">
                  <c:v>0.02733065229372544</c:v>
                </c:pt>
                <c:pt idx="151">
                  <c:v>0.03969075657422474</c:v>
                </c:pt>
                <c:pt idx="152">
                  <c:v>0.054440730916144764</c:v>
                </c:pt>
                <c:pt idx="153">
                  <c:v>0.0716017060803145</c:v>
                </c:pt>
                <c:pt idx="154">
                  <c:v>0.09118456379821113</c:v>
                </c:pt>
                <c:pt idx="155">
                  <c:v>0.11318928569404166</c:v>
                </c:pt>
                <c:pt idx="156">
                  <c:v>0.13760428665898813</c:v>
                </c:pt>
                <c:pt idx="157">
                  <c:v>0.16440573238827685</c:v>
                </c:pt>
                <c:pt idx="158">
                  <c:v>0.19355684076175383</c:v>
                </c:pt>
                <c:pt idx="159">
                  <c:v>0.22500716671442506</c:v>
                </c:pt>
                <c:pt idx="160">
                  <c:v>0.25869187020420603</c:v>
                </c:pt>
                <c:pt idx="161">
                  <c:v>0.29453096683904373</c:v>
                </c:pt>
                <c:pt idx="162">
                  <c:v>0.33242856067353066</c:v>
                </c:pt>
                <c:pt idx="163">
                  <c:v>0.3722720586248351</c:v>
                </c:pt>
                <c:pt idx="164">
                  <c:v>0.4139313658876013</c:v>
                </c:pt>
                <c:pt idx="165">
                  <c:v>0.4572580616454681</c:v>
                </c:pt>
                <c:pt idx="166">
                  <c:v>0.5020845542805824</c:v>
                </c:pt>
                <c:pt idx="167">
                  <c:v>0.5482232151689038</c:v>
                </c:pt>
                <c:pt idx="168">
                  <c:v>0.595465490014435</c:v>
                </c:pt>
                <c:pt idx="169">
                  <c:v>0.6435809865150125</c:v>
                </c:pt>
                <c:pt idx="170">
                  <c:v>0.6923165369599046</c:v>
                </c:pt>
                <c:pt idx="171">
                  <c:v>0.7413952341275292</c:v>
                </c:pt>
                <c:pt idx="172">
                  <c:v>0.7905154385702436</c:v>
                </c:pt>
                <c:pt idx="173">
                  <c:v>0.8393497550296183</c:v>
                </c:pt>
                <c:pt idx="174">
                  <c:v>0.8875439753032589</c:v>
                </c:pt>
                <c:pt idx="175">
                  <c:v>0.9347159843612561</c:v>
                </c:pt>
                <c:pt idx="176">
                  <c:v>0.9804546258577608</c:v>
                </c:pt>
                <c:pt idx="177">
                  <c:v>1.0243185223623625</c:v>
                </c:pt>
                <c:pt idx="178">
                  <c:v>1.065834844594742</c:v>
                </c:pt>
                <c:pt idx="179">
                  <c:v>1.1044980226135577</c:v>
                </c:pt>
                <c:pt idx="180">
                  <c:v>1.1397683901893454</c:v>
                </c:pt>
                <c:pt idx="181">
                  <c:v>1.1710707513465541</c:v>
                </c:pt>
                <c:pt idx="182">
                  <c:v>1.1977928551033996</c:v>
                </c:pt>
                <c:pt idx="183">
                  <c:v>1.219283760505598</c:v>
                </c:pt>
                <c:pt idx="184">
                  <c:v>1.2348520687679492</c:v>
                </c:pt>
                <c:pt idx="185">
                  <c:v>1.2437639921808672</c:v>
                </c:pt>
                <c:pt idx="186">
                  <c:v>1.2452412196763074</c:v>
                </c:pt>
                <c:pt idx="187">
                  <c:v>1.238458525597502</c:v>
                </c:pt>
                <c:pt idx="188">
                  <c:v>1.2225410500784977</c:v>
                </c:pt>
                <c:pt idx="189">
                  <c:v>1.1965611554330053</c:v>
                </c:pt>
                <c:pt idx="190">
                  <c:v>1.1595347335351995</c:v>
                </c:pt>
                <c:pt idx="191">
                  <c:v>1.1104168113901</c:v>
                </c:pt>
                <c:pt idx="192">
                  <c:v>1.0480963071858014</c:v>
                </c:pt>
                <c:pt idx="193">
                  <c:v>0.9713899464316144</c:v>
                </c:pt>
                <c:pt idx="194">
                  <c:v>0.87903611554882</c:v>
                </c:pt>
                <c:pt idx="195">
                  <c:v>0.7696927181739318</c:v>
                </c:pt>
                <c:pt idx="196">
                  <c:v>0.64195816172333</c:v>
                </c:pt>
                <c:pt idx="197">
                  <c:v>0.4945187317888091</c:v>
                </c:pt>
                <c:pt idx="198">
                  <c:v>0.3272215003817245</c:v>
                </c:pt>
              </c:numCache>
            </c:numRef>
          </c:yVal>
          <c:smooth val="0"/>
        </c:ser>
        <c:axId val="51374607"/>
        <c:axId val="59718280"/>
      </c:scatterChart>
      <c:valAx>
        <c:axId val="51374607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ＭＳ Ｐゴシック"/>
                    <a:ea typeface="ＭＳ Ｐゴシック"/>
                    <a:cs typeface="ＭＳ Ｐゴシック"/>
                  </a:rPr>
                  <a:t>方位θ[°]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low"/>
        <c:spPr>
          <a:ln w="38100">
            <a:solidFill/>
          </a:ln>
        </c:spPr>
        <c:crossAx val="59718280"/>
        <c:crosses val="autoZero"/>
        <c:crossBetween val="midCat"/>
        <c:dispUnits/>
        <c:majorUnit val="90"/>
      </c:valAx>
      <c:valAx>
        <c:axId val="59718280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ＭＳ Ｐゴシック"/>
                    <a:ea typeface="ＭＳ Ｐゴシック"/>
                    <a:cs typeface="ＭＳ Ｐゴシック"/>
                  </a:rPr>
                  <a:t>方位波動関数Θ(θ)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low"/>
        <c:crossAx val="51374607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5"/>
          <c:y val="0.5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</xdr:row>
      <xdr:rowOff>76200</xdr:rowOff>
    </xdr:from>
    <xdr:to>
      <xdr:col>5</xdr:col>
      <xdr:colOff>400050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247650" y="762000"/>
        <a:ext cx="41148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5</xdr:row>
      <xdr:rowOff>123825</xdr:rowOff>
    </xdr:from>
    <xdr:to>
      <xdr:col>11</xdr:col>
      <xdr:colOff>638175</xdr:colOff>
      <xdr:row>23</xdr:row>
      <xdr:rowOff>152400</xdr:rowOff>
    </xdr:to>
    <xdr:graphicFrame>
      <xdr:nvGraphicFramePr>
        <xdr:cNvPr id="2" name="Chart 6"/>
        <xdr:cNvGraphicFramePr/>
      </xdr:nvGraphicFramePr>
      <xdr:xfrm>
        <a:off x="4457700" y="981075"/>
        <a:ext cx="49815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495300</xdr:colOff>
      <xdr:row>29</xdr:row>
      <xdr:rowOff>152400</xdr:rowOff>
    </xdr:from>
    <xdr:ext cx="1504950" cy="361950"/>
    <xdr:sp>
      <xdr:nvSpPr>
        <xdr:cNvPr id="3" name="TextBox 7"/>
        <xdr:cNvSpPr txBox="1">
          <a:spLocks noChangeArrowheads="1"/>
        </xdr:cNvSpPr>
      </xdr:nvSpPr>
      <xdr:spPr>
        <a:xfrm>
          <a:off x="1181100" y="5124450"/>
          <a:ext cx="1504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主量子数n=</a:t>
          </a:r>
        </a:p>
      </xdr:txBody>
    </xdr:sp>
    <xdr:clientData/>
  </xdr:oneCellAnchor>
  <xdr:oneCellAnchor>
    <xdr:from>
      <xdr:col>1</xdr:col>
      <xdr:colOff>495300</xdr:colOff>
      <xdr:row>31</xdr:row>
      <xdr:rowOff>123825</xdr:rowOff>
    </xdr:from>
    <xdr:ext cx="1695450" cy="352425"/>
    <xdr:sp>
      <xdr:nvSpPr>
        <xdr:cNvPr id="4" name="TextBox 8"/>
        <xdr:cNvSpPr txBox="1">
          <a:spLocks noChangeArrowheads="1"/>
        </xdr:cNvSpPr>
      </xdr:nvSpPr>
      <xdr:spPr>
        <a:xfrm>
          <a:off x="1181100" y="5438775"/>
          <a:ext cx="1695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方位量子数l=</a:t>
          </a:r>
        </a:p>
      </xdr:txBody>
    </xdr:sp>
    <xdr:clientData/>
  </xdr:oneCellAnchor>
  <xdr:oneCellAnchor>
    <xdr:from>
      <xdr:col>1</xdr:col>
      <xdr:colOff>180975</xdr:colOff>
      <xdr:row>33</xdr:row>
      <xdr:rowOff>104775</xdr:rowOff>
    </xdr:from>
    <xdr:ext cx="1962150" cy="352425"/>
    <xdr:sp>
      <xdr:nvSpPr>
        <xdr:cNvPr id="5" name="TextBox 9"/>
        <xdr:cNvSpPr txBox="1">
          <a:spLocks noChangeArrowheads="1"/>
        </xdr:cNvSpPr>
      </xdr:nvSpPr>
      <xdr:spPr>
        <a:xfrm>
          <a:off x="866775" y="5762625"/>
          <a:ext cx="1962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磁気量子数|m|=</a:t>
          </a:r>
        </a:p>
      </xdr:txBody>
    </xdr:sp>
    <xdr:clientData/>
  </xdr:oneCellAnchor>
  <xdr:oneCellAnchor>
    <xdr:from>
      <xdr:col>4</xdr:col>
      <xdr:colOff>114300</xdr:colOff>
      <xdr:row>29</xdr:row>
      <xdr:rowOff>152400</xdr:rowOff>
    </xdr:from>
    <xdr:ext cx="276225" cy="361950"/>
    <xdr:sp textlink="$E$45">
      <xdr:nvSpPr>
        <xdr:cNvPr id="6" name="TextBox 11"/>
        <xdr:cNvSpPr txBox="1">
          <a:spLocks noChangeArrowheads="1"/>
        </xdr:cNvSpPr>
      </xdr:nvSpPr>
      <xdr:spPr>
        <a:xfrm>
          <a:off x="2857500" y="512445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38f9e7e1-5e43-4125-835a-360336d2cfc5}" type="TxLink"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 </a:t>
          </a:fld>
        </a:p>
      </xdr:txBody>
    </xdr:sp>
    <xdr:clientData/>
  </xdr:oneCellAnchor>
  <xdr:oneCellAnchor>
    <xdr:from>
      <xdr:col>4</xdr:col>
      <xdr:colOff>114300</xdr:colOff>
      <xdr:row>31</xdr:row>
      <xdr:rowOff>104775</xdr:rowOff>
    </xdr:from>
    <xdr:ext cx="276225" cy="352425"/>
    <xdr:sp textlink="$E$47">
      <xdr:nvSpPr>
        <xdr:cNvPr id="7" name="TextBox 12"/>
        <xdr:cNvSpPr txBox="1">
          <a:spLocks noChangeArrowheads="1"/>
        </xdr:cNvSpPr>
      </xdr:nvSpPr>
      <xdr:spPr>
        <a:xfrm>
          <a:off x="2857500" y="5419725"/>
          <a:ext cx="276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058f95d1-a93a-43c9-af22-534539f3831d}" type="TxLink"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 </a:t>
          </a:fld>
        </a:p>
      </xdr:txBody>
    </xdr:sp>
    <xdr:clientData/>
  </xdr:oneCellAnchor>
  <xdr:oneCellAnchor>
    <xdr:from>
      <xdr:col>4</xdr:col>
      <xdr:colOff>114300</xdr:colOff>
      <xdr:row>33</xdr:row>
      <xdr:rowOff>104775</xdr:rowOff>
    </xdr:from>
    <xdr:ext cx="276225" cy="352425"/>
    <xdr:sp textlink="$E$48">
      <xdr:nvSpPr>
        <xdr:cNvPr id="8" name="TextBox 13"/>
        <xdr:cNvSpPr txBox="1">
          <a:spLocks noChangeArrowheads="1"/>
        </xdr:cNvSpPr>
      </xdr:nvSpPr>
      <xdr:spPr>
        <a:xfrm>
          <a:off x="2857500" y="5762625"/>
          <a:ext cx="276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a5e59daa-2643-4893-ba66-eb9ebde632f1}" type="TxLink"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 </a:t>
          </a:fld>
        </a:p>
      </xdr:txBody>
    </xdr:sp>
    <xdr:clientData/>
  </xdr:oneCellAnchor>
  <xdr:twoCellAnchor>
    <xdr:from>
      <xdr:col>5</xdr:col>
      <xdr:colOff>495300</xdr:colOff>
      <xdr:row>24</xdr:row>
      <xdr:rowOff>9525</xdr:rowOff>
    </xdr:from>
    <xdr:to>
      <xdr:col>11</xdr:col>
      <xdr:colOff>638175</xdr:colOff>
      <xdr:row>41</xdr:row>
      <xdr:rowOff>76200</xdr:rowOff>
    </xdr:to>
    <xdr:graphicFrame>
      <xdr:nvGraphicFramePr>
        <xdr:cNvPr id="9" name="Chart 14"/>
        <xdr:cNvGraphicFramePr/>
      </xdr:nvGraphicFramePr>
      <xdr:xfrm>
        <a:off x="4457700" y="4124325"/>
        <a:ext cx="4981575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533400</xdr:colOff>
      <xdr:row>21</xdr:row>
      <xdr:rowOff>123825</xdr:rowOff>
    </xdr:from>
    <xdr:ext cx="381000" cy="219075"/>
    <xdr:sp>
      <xdr:nvSpPr>
        <xdr:cNvPr id="10" name="TextBox 18"/>
        <xdr:cNvSpPr txBox="1">
          <a:spLocks noChangeArrowheads="1"/>
        </xdr:cNvSpPr>
      </xdr:nvSpPr>
      <xdr:spPr>
        <a:xfrm>
          <a:off x="533400" y="37242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rms=</a:t>
          </a:r>
        </a:p>
      </xdr:txBody>
    </xdr:sp>
    <xdr:clientData/>
  </xdr:oneCellAnchor>
  <xdr:oneCellAnchor>
    <xdr:from>
      <xdr:col>1</xdr:col>
      <xdr:colOff>247650</xdr:colOff>
      <xdr:row>21</xdr:row>
      <xdr:rowOff>114300</xdr:rowOff>
    </xdr:from>
    <xdr:ext cx="514350" cy="209550"/>
    <xdr:sp textlink="$E$97">
      <xdr:nvSpPr>
        <xdr:cNvPr id="11" name="TextBox 19"/>
        <xdr:cNvSpPr txBox="1">
          <a:spLocks noChangeArrowheads="1"/>
        </xdr:cNvSpPr>
      </xdr:nvSpPr>
      <xdr:spPr>
        <a:xfrm>
          <a:off x="933450" y="3714750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a711baac-b1f7-4a3e-86f0-89e937111693}" type="TxLink"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0.11565 </a:t>
          </a:fld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1:N670"/>
  <sheetViews>
    <sheetView tabSelected="1" zoomScale="85" zoomScaleNormal="85" workbookViewId="0" topLeftCell="A202">
      <selection activeCell="J92" sqref="J92"/>
    </sheetView>
  </sheetViews>
  <sheetFormatPr defaultColWidth="9.00390625" defaultRowHeight="13.5"/>
  <cols>
    <col min="5" max="5" width="16.00390625" style="0" customWidth="1"/>
    <col min="7" max="7" width="10.625" style="0" customWidth="1"/>
    <col min="8" max="10" width="11.625" style="0" bestFit="1" customWidth="1"/>
    <col min="12" max="13" width="11.625" style="0" bestFit="1" customWidth="1"/>
    <col min="17" max="17" width="12.75390625" style="0" bestFit="1" customWidth="1"/>
    <col min="20" max="20" width="12.75390625" style="0" bestFit="1" customWidth="1"/>
    <col min="22" max="22" width="13.875" style="0" bestFit="1" customWidth="1"/>
    <col min="24" max="24" width="12.75390625" style="0" bestFit="1" customWidth="1"/>
  </cols>
  <sheetData>
    <row r="41" spans="4:5" ht="13.5">
      <c r="D41" s="28" t="s">
        <v>26</v>
      </c>
      <c r="E41" s="28"/>
    </row>
    <row r="42" spans="4:5" ht="13.5">
      <c r="D42" s="28"/>
      <c r="E42" s="28"/>
    </row>
    <row r="43" spans="4:9" ht="13.5">
      <c r="D43" s="29"/>
      <c r="E43" s="29"/>
      <c r="G43" t="s">
        <v>29</v>
      </c>
      <c r="I43" t="s">
        <v>28</v>
      </c>
    </row>
    <row r="44" spans="4:10" ht="13.5">
      <c r="D44" s="29" t="s">
        <v>4</v>
      </c>
      <c r="E44" s="30">
        <f ca="1">MOD(ROUNDDOWN((NOW()-TODAY())*50000,0),20)+1</f>
        <v>11</v>
      </c>
      <c r="G44" s="30">
        <f ca="1">MOD(ROUNDDOWN((NOW()-TODAY())*50000,0),20)+1</f>
        <v>11</v>
      </c>
      <c r="I44" t="s">
        <v>37</v>
      </c>
      <c r="J44">
        <v>0</v>
      </c>
    </row>
    <row r="45" spans="4:13" ht="13.5">
      <c r="D45" s="29" t="s">
        <v>5</v>
      </c>
      <c r="E45" s="32">
        <f>VLOOKUP($E$44,$D$60:$J$79,5)</f>
        <v>4.163998999999869</v>
      </c>
      <c r="G45" t="s">
        <v>41</v>
      </c>
      <c r="I45" t="s">
        <v>27</v>
      </c>
      <c r="J45" s="29">
        <f>IF(J44=0,0,J45+0.1)</f>
        <v>0</v>
      </c>
      <c r="M45" s="59"/>
    </row>
    <row r="46" spans="4:13" ht="13.5">
      <c r="D46" s="29" t="s">
        <v>25</v>
      </c>
      <c r="E46" s="32">
        <f>VLOOKUP($E$44,$D$60:$I$79,6)</f>
        <v>0</v>
      </c>
      <c r="J46" t="s">
        <v>38</v>
      </c>
      <c r="M46" s="59"/>
    </row>
    <row r="47" spans="4:13" ht="13.5">
      <c r="D47" s="29" t="s">
        <v>24</v>
      </c>
      <c r="E47" s="32">
        <f>VLOOKUP($E$44,$D$60:$I$79,3)</f>
        <v>0</v>
      </c>
      <c r="M47" s="59"/>
    </row>
    <row r="48" spans="4:5" ht="13.5">
      <c r="D48" s="29" t="s">
        <v>3</v>
      </c>
      <c r="E48" s="32">
        <f>VLOOKUP($E$44,$D$60:$J$79,7)</f>
        <v>0</v>
      </c>
    </row>
    <row r="50" ht="13.5">
      <c r="D50" s="60" t="s">
        <v>39</v>
      </c>
    </row>
    <row r="51" ht="13.5">
      <c r="D51" s="61" t="s">
        <v>40</v>
      </c>
    </row>
    <row r="57" ht="14.25" thickBot="1"/>
    <row r="58" spans="5:10" ht="14.25" thickBot="1">
      <c r="E58" s="25" t="s">
        <v>20</v>
      </c>
      <c r="F58" s="26"/>
      <c r="G58" s="27"/>
      <c r="H58" s="26" t="s">
        <v>21</v>
      </c>
      <c r="I58" s="26"/>
      <c r="J58" s="27"/>
    </row>
    <row r="59" spans="4:10" ht="14.25" thickBot="1">
      <c r="D59" s="21" t="s">
        <v>18</v>
      </c>
      <c r="E59" s="7" t="s">
        <v>5</v>
      </c>
      <c r="F59" s="8" t="s">
        <v>2</v>
      </c>
      <c r="G59" s="10" t="s">
        <v>17</v>
      </c>
      <c r="H59" s="35" t="s">
        <v>5</v>
      </c>
      <c r="I59" s="9" t="s">
        <v>2</v>
      </c>
      <c r="J59" s="10" t="s">
        <v>17</v>
      </c>
    </row>
    <row r="60" spans="4:10" ht="13.5">
      <c r="D60" s="22">
        <v>1</v>
      </c>
      <c r="E60" s="11">
        <v>1</v>
      </c>
      <c r="F60" s="6">
        <v>0</v>
      </c>
      <c r="G60" s="12">
        <v>0</v>
      </c>
      <c r="H60" s="36">
        <v>0.9995764089644623</v>
      </c>
      <c r="I60" s="37">
        <v>0</v>
      </c>
      <c r="J60" s="38">
        <v>0</v>
      </c>
    </row>
    <row r="61" spans="4:10" ht="13.5">
      <c r="D61" s="23">
        <f aca="true" t="shared" si="0" ref="D61:D79">D60+1</f>
        <v>2</v>
      </c>
      <c r="E61" s="13">
        <v>2</v>
      </c>
      <c r="F61" s="4">
        <v>0</v>
      </c>
      <c r="G61" s="14">
        <v>0</v>
      </c>
      <c r="H61" s="39">
        <v>2.04772347899993</v>
      </c>
      <c r="I61" s="40">
        <v>0</v>
      </c>
      <c r="J61" s="41">
        <v>0</v>
      </c>
    </row>
    <row r="62" spans="4:10" ht="13.5">
      <c r="D62" s="23">
        <f t="shared" si="0"/>
        <v>3</v>
      </c>
      <c r="E62" s="13">
        <v>2</v>
      </c>
      <c r="F62" s="4">
        <v>1</v>
      </c>
      <c r="G62" s="14">
        <v>0</v>
      </c>
      <c r="H62" s="39">
        <v>2.04772347899993</v>
      </c>
      <c r="I62" s="40">
        <v>1.0458717894000005</v>
      </c>
      <c r="J62" s="41">
        <v>0</v>
      </c>
    </row>
    <row r="63" spans="4:10" ht="13.5">
      <c r="D63" s="23">
        <f t="shared" si="0"/>
        <v>4</v>
      </c>
      <c r="E63" s="13">
        <v>2</v>
      </c>
      <c r="F63" s="4">
        <v>1</v>
      </c>
      <c r="G63" s="14">
        <v>1</v>
      </c>
      <c r="H63" s="39">
        <v>2.04772347899993</v>
      </c>
      <c r="I63" s="40">
        <v>1.0458717894000005</v>
      </c>
      <c r="J63" s="41">
        <v>1</v>
      </c>
    </row>
    <row r="64" spans="4:10" ht="13.5">
      <c r="D64" s="23">
        <f t="shared" si="0"/>
        <v>5</v>
      </c>
      <c r="E64" s="13">
        <v>3</v>
      </c>
      <c r="F64" s="4">
        <v>0</v>
      </c>
      <c r="G64" s="14">
        <v>0</v>
      </c>
      <c r="H64" s="39">
        <v>3.105911599999996</v>
      </c>
      <c r="I64" s="40">
        <v>0</v>
      </c>
      <c r="J64" s="41">
        <v>0</v>
      </c>
    </row>
    <row r="65" spans="4:10" ht="13.5">
      <c r="D65" s="23">
        <f t="shared" si="0"/>
        <v>6</v>
      </c>
      <c r="E65" s="13">
        <v>3</v>
      </c>
      <c r="F65" s="4">
        <v>1</v>
      </c>
      <c r="G65" s="14">
        <v>0</v>
      </c>
      <c r="H65" s="39">
        <v>3.105911599999996</v>
      </c>
      <c r="I65" s="40">
        <v>1.1013146600000487</v>
      </c>
      <c r="J65" s="41">
        <v>0</v>
      </c>
    </row>
    <row r="66" spans="4:10" ht="13.5">
      <c r="D66" s="23">
        <f t="shared" si="0"/>
        <v>7</v>
      </c>
      <c r="E66" s="13">
        <v>3</v>
      </c>
      <c r="F66" s="4">
        <v>1</v>
      </c>
      <c r="G66" s="14">
        <v>1</v>
      </c>
      <c r="H66" s="39">
        <v>3.105911599999996</v>
      </c>
      <c r="I66" s="40">
        <v>1.1013146600000487</v>
      </c>
      <c r="J66" s="41">
        <v>1</v>
      </c>
    </row>
    <row r="67" spans="4:10" ht="13.5">
      <c r="D67" s="23">
        <f t="shared" si="0"/>
        <v>8</v>
      </c>
      <c r="E67" s="13">
        <v>3</v>
      </c>
      <c r="F67" s="4">
        <v>2</v>
      </c>
      <c r="G67" s="14">
        <v>0</v>
      </c>
      <c r="H67" s="39">
        <v>3.105911599999996</v>
      </c>
      <c r="I67" s="40">
        <v>2.1061348799997783</v>
      </c>
      <c r="J67" s="41">
        <v>0</v>
      </c>
    </row>
    <row r="68" spans="4:10" ht="13.5">
      <c r="D68" s="23">
        <f t="shared" si="0"/>
        <v>9</v>
      </c>
      <c r="E68" s="13">
        <v>3</v>
      </c>
      <c r="F68" s="4">
        <v>2</v>
      </c>
      <c r="G68" s="14">
        <v>1</v>
      </c>
      <c r="H68" s="39">
        <v>3.105911599999996</v>
      </c>
      <c r="I68" s="40">
        <v>2.1061348799997783</v>
      </c>
      <c r="J68" s="41">
        <v>1</v>
      </c>
    </row>
    <row r="69" spans="4:10" ht="13.5">
      <c r="D69" s="23">
        <f t="shared" si="0"/>
        <v>10</v>
      </c>
      <c r="E69" s="13">
        <v>3</v>
      </c>
      <c r="F69" s="4">
        <v>2</v>
      </c>
      <c r="G69" s="14">
        <v>2</v>
      </c>
      <c r="H69" s="39">
        <v>3.105911599999996</v>
      </c>
      <c r="I69" s="40">
        <v>2.1061348799997783</v>
      </c>
      <c r="J69" s="41">
        <v>2</v>
      </c>
    </row>
    <row r="70" spans="4:10" ht="13.5">
      <c r="D70" s="23">
        <f t="shared" si="0"/>
        <v>11</v>
      </c>
      <c r="E70" s="13">
        <v>4</v>
      </c>
      <c r="F70" s="4">
        <v>0</v>
      </c>
      <c r="G70" s="14">
        <v>0</v>
      </c>
      <c r="H70" s="39">
        <v>4.163998999999869</v>
      </c>
      <c r="I70" s="40">
        <v>0</v>
      </c>
      <c r="J70" s="41">
        <v>0</v>
      </c>
    </row>
    <row r="71" spans="4:10" ht="13.5">
      <c r="D71" s="23">
        <f t="shared" si="0"/>
        <v>12</v>
      </c>
      <c r="E71" s="13">
        <v>4</v>
      </c>
      <c r="F71" s="4">
        <v>1</v>
      </c>
      <c r="G71" s="14">
        <v>0</v>
      </c>
      <c r="H71" s="39">
        <v>4.163998999999869</v>
      </c>
      <c r="I71" s="40">
        <v>1.15654889999997</v>
      </c>
      <c r="J71" s="41">
        <v>0</v>
      </c>
    </row>
    <row r="72" spans="4:10" ht="13.5">
      <c r="D72" s="23">
        <f t="shared" si="0"/>
        <v>13</v>
      </c>
      <c r="E72" s="13">
        <v>4</v>
      </c>
      <c r="F72" s="4">
        <v>1</v>
      </c>
      <c r="G72" s="14">
        <v>1</v>
      </c>
      <c r="H72" s="39">
        <v>4.163998999999869</v>
      </c>
      <c r="I72" s="40">
        <v>1.15654889999997</v>
      </c>
      <c r="J72" s="41">
        <v>1</v>
      </c>
    </row>
    <row r="73" spans="4:10" ht="13.5">
      <c r="D73" s="23">
        <f t="shared" si="0"/>
        <v>14</v>
      </c>
      <c r="E73" s="13">
        <v>4</v>
      </c>
      <c r="F73" s="4">
        <v>2</v>
      </c>
      <c r="G73" s="14">
        <v>0</v>
      </c>
      <c r="H73" s="39">
        <v>4.163998999999869</v>
      </c>
      <c r="I73" s="40">
        <v>2.164899000000214</v>
      </c>
      <c r="J73" s="41">
        <v>0</v>
      </c>
    </row>
    <row r="74" spans="4:10" ht="13.5">
      <c r="D74" s="23">
        <f t="shared" si="0"/>
        <v>15</v>
      </c>
      <c r="E74" s="13">
        <v>4</v>
      </c>
      <c r="F74" s="4">
        <v>2</v>
      </c>
      <c r="G74" s="14">
        <v>1</v>
      </c>
      <c r="H74" s="39">
        <v>4.163998999999869</v>
      </c>
      <c r="I74" s="40">
        <v>2.164899000000214</v>
      </c>
      <c r="J74" s="41">
        <v>1</v>
      </c>
    </row>
    <row r="75" spans="4:10" ht="13.5">
      <c r="D75" s="23">
        <f t="shared" si="0"/>
        <v>16</v>
      </c>
      <c r="E75" s="13">
        <v>4</v>
      </c>
      <c r="F75" s="4">
        <v>2</v>
      </c>
      <c r="G75" s="14">
        <v>2</v>
      </c>
      <c r="H75" s="39">
        <v>4.163998999999869</v>
      </c>
      <c r="I75" s="40">
        <v>2.164899000000214</v>
      </c>
      <c r="J75" s="41">
        <v>2</v>
      </c>
    </row>
    <row r="76" spans="4:10" ht="13.5">
      <c r="D76" s="23">
        <f t="shared" si="0"/>
        <v>17</v>
      </c>
      <c r="E76" s="13">
        <v>4</v>
      </c>
      <c r="F76" s="4">
        <v>3</v>
      </c>
      <c r="G76" s="14">
        <v>0</v>
      </c>
      <c r="H76" s="39">
        <v>4.163998999999869</v>
      </c>
      <c r="I76" s="40">
        <v>3.1641360000000427</v>
      </c>
      <c r="J76" s="41">
        <v>0</v>
      </c>
    </row>
    <row r="77" spans="4:10" ht="13.5">
      <c r="D77" s="23">
        <f t="shared" si="0"/>
        <v>18</v>
      </c>
      <c r="E77" s="13">
        <v>4</v>
      </c>
      <c r="F77" s="4">
        <v>3</v>
      </c>
      <c r="G77" s="14">
        <v>1</v>
      </c>
      <c r="H77" s="39">
        <v>4.163998999999869</v>
      </c>
      <c r="I77" s="40">
        <v>3.1641360000000427</v>
      </c>
      <c r="J77" s="41">
        <v>1</v>
      </c>
    </row>
    <row r="78" spans="4:10" ht="13.5">
      <c r="D78" s="23">
        <f t="shared" si="0"/>
        <v>19</v>
      </c>
      <c r="E78" s="13">
        <v>4</v>
      </c>
      <c r="F78" s="4">
        <v>3</v>
      </c>
      <c r="G78" s="14">
        <v>2</v>
      </c>
      <c r="H78" s="39">
        <v>4.163998999999869</v>
      </c>
      <c r="I78" s="40">
        <v>3.1641360000000427</v>
      </c>
      <c r="J78" s="41">
        <v>2</v>
      </c>
    </row>
    <row r="79" spans="4:10" ht="14.25" thickBot="1">
      <c r="D79" s="24">
        <f t="shared" si="0"/>
        <v>20</v>
      </c>
      <c r="E79" s="15">
        <v>4</v>
      </c>
      <c r="F79" s="16">
        <v>3</v>
      </c>
      <c r="G79" s="17">
        <v>3</v>
      </c>
      <c r="H79" s="42">
        <v>4.163998999999869</v>
      </c>
      <c r="I79" s="43">
        <v>3.1641360000000427</v>
      </c>
      <c r="J79" s="44">
        <v>2.9856683150000025</v>
      </c>
    </row>
    <row r="81" ht="13.5">
      <c r="E81" t="s">
        <v>36</v>
      </c>
    </row>
    <row r="82" ht="13.5">
      <c r="E82" t="s">
        <v>35</v>
      </c>
    </row>
    <row r="83" ht="13.5">
      <c r="E83" s="34" t="s">
        <v>34</v>
      </c>
    </row>
    <row r="84" ht="13.5">
      <c r="E84" t="s">
        <v>33</v>
      </c>
    </row>
    <row r="85" spans="3:9" ht="13.5">
      <c r="C85" s="33" t="s">
        <v>30</v>
      </c>
      <c r="I85" s="33" t="s">
        <v>42</v>
      </c>
    </row>
    <row r="86" ht="13.5">
      <c r="E86" s="3"/>
    </row>
    <row r="88" spans="4:9" ht="13.5">
      <c r="D88" t="s">
        <v>1</v>
      </c>
      <c r="I88" t="s">
        <v>1</v>
      </c>
    </row>
    <row r="89" spans="4:10" ht="13.5">
      <c r="D89" t="s">
        <v>6</v>
      </c>
      <c r="E89" s="2">
        <f>E45</f>
        <v>4.163998999999869</v>
      </c>
      <c r="I89" t="s">
        <v>2</v>
      </c>
      <c r="J89" s="2">
        <f>E47</f>
        <v>0</v>
      </c>
    </row>
    <row r="90" spans="4:10" ht="13.5">
      <c r="D90" t="s">
        <v>7</v>
      </c>
      <c r="E90" s="2">
        <f>E46</f>
        <v>0</v>
      </c>
      <c r="I90" t="s">
        <v>3</v>
      </c>
      <c r="J90" s="2">
        <f>E48</f>
        <v>0</v>
      </c>
    </row>
    <row r="91" spans="5:11" ht="13.5">
      <c r="E91" s="2"/>
      <c r="K91" s="3"/>
    </row>
    <row r="92" spans="5:11" ht="13.5">
      <c r="E92" s="2"/>
      <c r="I92" t="s">
        <v>13</v>
      </c>
      <c r="J92">
        <f>MOD(ROUND(J90,0)+ROUND(J89,0),2)</f>
        <v>0</v>
      </c>
      <c r="K92" s="3"/>
    </row>
    <row r="93" spans="4:5" ht="13.5">
      <c r="D93" t="s">
        <v>8</v>
      </c>
      <c r="E93">
        <v>0.2</v>
      </c>
    </row>
    <row r="94" spans="4:10" ht="13.5">
      <c r="D94" t="s">
        <v>9</v>
      </c>
      <c r="E94">
        <v>0.1</v>
      </c>
      <c r="I94" t="s">
        <v>14</v>
      </c>
      <c r="J94">
        <v>0.01</v>
      </c>
    </row>
    <row r="95" spans="6:10" ht="13.5">
      <c r="F95" s="2"/>
      <c r="I95" t="s">
        <v>15</v>
      </c>
      <c r="J95">
        <f>IF(J92=0,0,-0.1)</f>
        <v>0</v>
      </c>
    </row>
    <row r="97" spans="4:11" ht="14.25" thickBot="1">
      <c r="D97" t="s">
        <v>10</v>
      </c>
      <c r="E97" s="1">
        <f>SQRT(SUMSQ(E99:E336)/COUNT(E99:E336))</f>
        <v>0.11564863388015525</v>
      </c>
      <c r="J97" t="s">
        <v>19</v>
      </c>
      <c r="K97">
        <f>SQRT(SUMSQ(K99:K198)/COUNT(K99:K198))*SQRT(2)</f>
        <v>1.4142135623730951</v>
      </c>
    </row>
    <row r="98" spans="3:14" ht="14.25" thickBot="1">
      <c r="C98" s="7" t="s">
        <v>11</v>
      </c>
      <c r="D98" s="10" t="s">
        <v>12</v>
      </c>
      <c r="E98" s="18" t="s">
        <v>0</v>
      </c>
      <c r="F98" s="9" t="s">
        <v>23</v>
      </c>
      <c r="G98" s="10" t="s">
        <v>22</v>
      </c>
      <c r="I98" s="7" t="s">
        <v>16</v>
      </c>
      <c r="J98" s="10" t="s">
        <v>31</v>
      </c>
      <c r="K98" s="18" t="s">
        <v>32</v>
      </c>
      <c r="L98" s="8" t="s">
        <v>23</v>
      </c>
      <c r="M98" s="10" t="s">
        <v>22</v>
      </c>
      <c r="N98" s="58"/>
    </row>
    <row r="99" spans="3:13" ht="13.5">
      <c r="C99" s="46">
        <v>0</v>
      </c>
      <c r="D99" s="53">
        <f aca="true" t="shared" si="1" ref="D99:D162">C99*$E$89/2</f>
        <v>0</v>
      </c>
      <c r="E99" s="50">
        <f>IF(E90=0,1,0)</f>
        <v>1</v>
      </c>
      <c r="F99" s="45">
        <f aca="true" t="shared" si="2" ref="F99:F162">E99/$E$97</f>
        <v>8.646881216394508</v>
      </c>
      <c r="G99" s="53">
        <f>F99^2</f>
        <v>74.76855477043617</v>
      </c>
      <c r="I99" s="11">
        <v>0</v>
      </c>
      <c r="J99" s="53">
        <f>ACOS(I99)*180/PI()</f>
        <v>90</v>
      </c>
      <c r="K99" s="63">
        <f>IF(J92=0,1,0)</f>
        <v>1</v>
      </c>
      <c r="L99" s="65">
        <f aca="true" t="shared" si="3" ref="L99:L130">K99/$K$97</f>
        <v>0.7071067811865475</v>
      </c>
      <c r="M99" s="66">
        <f>L99^2</f>
        <v>0.4999999999999999</v>
      </c>
    </row>
    <row r="100" spans="3:13" ht="13.5">
      <c r="C100" s="47">
        <f aca="true" t="shared" si="4" ref="C100:C163">C99+$E$93</f>
        <v>0.2</v>
      </c>
      <c r="D100" s="54">
        <f t="shared" si="1"/>
        <v>0.41639989999998694</v>
      </c>
      <c r="E100" s="51">
        <f>E99-$E$94</f>
        <v>0.9</v>
      </c>
      <c r="F100" s="5">
        <f t="shared" si="2"/>
        <v>7.7821930947550575</v>
      </c>
      <c r="G100" s="54">
        <f aca="true" t="shared" si="5" ref="G100:G163">F100^2</f>
        <v>60.5625293640533</v>
      </c>
      <c r="I100" s="13">
        <f aca="true" t="shared" si="6" ref="I100:I131">I99+$J$94</f>
        <v>0.01</v>
      </c>
      <c r="J100" s="54">
        <f aca="true" t="shared" si="7" ref="J100:J163">ACOS(I100)*180/PI()</f>
        <v>89.42703265514285</v>
      </c>
      <c r="K100" s="64">
        <f>K99+$J$95</f>
        <v>1</v>
      </c>
      <c r="L100" s="67">
        <f t="shared" si="3"/>
        <v>0.7071067811865475</v>
      </c>
      <c r="M100" s="68">
        <f aca="true" t="shared" si="8" ref="M100:M163">L100^2</f>
        <v>0.4999999999999999</v>
      </c>
    </row>
    <row r="101" spans="3:13" ht="13.5">
      <c r="C101" s="47">
        <f t="shared" si="4"/>
        <v>0.4</v>
      </c>
      <c r="D101" s="54">
        <f t="shared" si="1"/>
        <v>0.8327997999999739</v>
      </c>
      <c r="E101" s="51">
        <f aca="true" t="shared" si="9" ref="E101:E164">(E99*($E$93/C101-1)+E100*(2-$E$89*$E$93^2/C101+$E$93^2/4+$E$93^2*$E$90*($E$90+1)/C101^2))/($E$93/C101+1)</f>
        <v>0.6228267266666746</v>
      </c>
      <c r="F101" s="5">
        <f t="shared" si="2"/>
        <v>5.385508723882545</v>
      </c>
      <c r="G101" s="54">
        <f t="shared" si="5"/>
        <v>29.003704215014995</v>
      </c>
      <c r="I101" s="13">
        <f t="shared" si="6"/>
        <v>0.02</v>
      </c>
      <c r="J101" s="54">
        <f t="shared" si="7"/>
        <v>88.8540080016114</v>
      </c>
      <c r="K101" s="64">
        <f aca="true" t="shared" si="10" ref="K101:K132">((K99-2*K100)*(1-I101^2)/$J$94^2+I101*K99/$J$94+($J$89*($J$89+1)-$J$90^2/(1-I101^2))*K100)/(I101/$J$94-(1-I101^2)/$J$94^2)</f>
        <v>1</v>
      </c>
      <c r="L101" s="67">
        <f t="shared" si="3"/>
        <v>0.7071067811865475</v>
      </c>
      <c r="M101" s="68">
        <f t="shared" si="8"/>
        <v>0.4999999999999999</v>
      </c>
    </row>
    <row r="102" spans="3:13" ht="13.5">
      <c r="C102" s="47">
        <f t="shared" si="4"/>
        <v>0.6000000000000001</v>
      </c>
      <c r="D102" s="54">
        <f t="shared" si="1"/>
        <v>1.2491996999999608</v>
      </c>
      <c r="E102" s="51">
        <f t="shared" si="9"/>
        <v>0.35923879709935075</v>
      </c>
      <c r="F102" s="5">
        <f t="shared" si="2"/>
        <v>3.106295206838534</v>
      </c>
      <c r="G102" s="54">
        <f t="shared" si="5"/>
        <v>9.649069912028052</v>
      </c>
      <c r="I102" s="13">
        <f t="shared" si="6"/>
        <v>0.03</v>
      </c>
      <c r="J102" s="54">
        <f t="shared" si="7"/>
        <v>88.28086867912218</v>
      </c>
      <c r="K102" s="64">
        <f t="shared" si="10"/>
        <v>1</v>
      </c>
      <c r="L102" s="67">
        <f t="shared" si="3"/>
        <v>0.7071067811865475</v>
      </c>
      <c r="M102" s="68">
        <f t="shared" si="8"/>
        <v>0.4999999999999999</v>
      </c>
    </row>
    <row r="103" spans="3:13" ht="13.5">
      <c r="C103" s="47">
        <f t="shared" si="4"/>
        <v>0.8</v>
      </c>
      <c r="D103" s="54">
        <f t="shared" si="1"/>
        <v>1.6655995999999478</v>
      </c>
      <c r="E103" s="51">
        <f t="shared" si="9"/>
        <v>0.14412515006043716</v>
      </c>
      <c r="F103" s="5">
        <f t="shared" si="2"/>
        <v>1.246233052867634</v>
      </c>
      <c r="G103" s="54">
        <f t="shared" si="5"/>
        <v>1.553096822059783</v>
      </c>
      <c r="I103" s="13">
        <f t="shared" si="6"/>
        <v>0.04</v>
      </c>
      <c r="J103" s="54">
        <f t="shared" si="7"/>
        <v>87.70755722404412</v>
      </c>
      <c r="K103" s="64">
        <f t="shared" si="10"/>
        <v>1</v>
      </c>
      <c r="L103" s="67">
        <f t="shared" si="3"/>
        <v>0.7071067811865475</v>
      </c>
      <c r="M103" s="68">
        <f t="shared" si="8"/>
        <v>0.4999999999999999</v>
      </c>
    </row>
    <row r="104" spans="3:13" ht="13.5">
      <c r="C104" s="47">
        <f t="shared" si="4"/>
        <v>1</v>
      </c>
      <c r="D104" s="54">
        <f t="shared" si="1"/>
        <v>2.0819994999999345</v>
      </c>
      <c r="E104" s="51">
        <f t="shared" si="9"/>
        <v>-0.018087471072551303</v>
      </c>
      <c r="F104" s="5">
        <f t="shared" si="2"/>
        <v>-0.15640021386932287</v>
      </c>
      <c r="G104" s="54">
        <f t="shared" si="5"/>
        <v>0.024461026898369934</v>
      </c>
      <c r="I104" s="13">
        <f t="shared" si="6"/>
        <v>0.05</v>
      </c>
      <c r="J104" s="54">
        <f t="shared" si="7"/>
        <v>87.13401601740114</v>
      </c>
      <c r="K104" s="64">
        <f t="shared" si="10"/>
        <v>1</v>
      </c>
      <c r="L104" s="67">
        <f t="shared" si="3"/>
        <v>0.7071067811865475</v>
      </c>
      <c r="M104" s="68">
        <f t="shared" si="8"/>
        <v>0.4999999999999999</v>
      </c>
    </row>
    <row r="105" spans="3:13" ht="13.5">
      <c r="C105" s="47">
        <f t="shared" si="4"/>
        <v>1.2</v>
      </c>
      <c r="D105" s="54">
        <f t="shared" si="1"/>
        <v>2.4983993999999212</v>
      </c>
      <c r="E105" s="51">
        <f t="shared" si="9"/>
        <v>-0.1319567727350612</v>
      </c>
      <c r="F105" s="5">
        <f t="shared" si="2"/>
        <v>-1.1410145395388398</v>
      </c>
      <c r="G105" s="54">
        <f t="shared" si="5"/>
        <v>1.3019141794390305</v>
      </c>
      <c r="I105" s="13">
        <f t="shared" si="6"/>
        <v>0.060000000000000005</v>
      </c>
      <c r="J105" s="54">
        <f t="shared" si="7"/>
        <v>86.5601872324848</v>
      </c>
      <c r="K105" s="64">
        <f t="shared" si="10"/>
        <v>1</v>
      </c>
      <c r="L105" s="67">
        <f t="shared" si="3"/>
        <v>0.7071067811865475</v>
      </c>
      <c r="M105" s="68">
        <f t="shared" si="8"/>
        <v>0.4999999999999999</v>
      </c>
    </row>
    <row r="106" spans="3:13" ht="13.5">
      <c r="C106" s="47">
        <f t="shared" si="4"/>
        <v>1.4</v>
      </c>
      <c r="D106" s="54">
        <f t="shared" si="1"/>
        <v>2.914799299999908</v>
      </c>
      <c r="E106" s="51">
        <f t="shared" si="9"/>
        <v>-0.2047766740005753</v>
      </c>
      <c r="F106" s="5">
        <f t="shared" si="2"/>
        <v>-1.7706795759713163</v>
      </c>
      <c r="G106" s="54">
        <f t="shared" si="5"/>
        <v>3.1353061607619606</v>
      </c>
      <c r="I106" s="13">
        <f t="shared" si="6"/>
        <v>0.07</v>
      </c>
      <c r="J106" s="54">
        <f t="shared" si="7"/>
        <v>85.98601278194369</v>
      </c>
      <c r="K106" s="64">
        <f t="shared" si="10"/>
        <v>1</v>
      </c>
      <c r="L106" s="67">
        <f t="shared" si="3"/>
        <v>0.7071067811865475</v>
      </c>
      <c r="M106" s="68">
        <f t="shared" si="8"/>
        <v>0.4999999999999999</v>
      </c>
    </row>
    <row r="107" spans="3:13" ht="13.5">
      <c r="C107" s="47">
        <f t="shared" si="4"/>
        <v>1.5999999999999999</v>
      </c>
      <c r="D107" s="54">
        <f t="shared" si="1"/>
        <v>3.331199199999895</v>
      </c>
      <c r="E107" s="51">
        <f t="shared" si="9"/>
        <v>-0.24428594840349818</v>
      </c>
      <c r="F107" s="5">
        <f t="shared" si="2"/>
        <v>-2.1123115786793263</v>
      </c>
      <c r="G107" s="54">
        <f t="shared" si="5"/>
        <v>4.461860205422748</v>
      </c>
      <c r="I107" s="13">
        <f t="shared" si="6"/>
        <v>0.08</v>
      </c>
      <c r="J107" s="54">
        <f t="shared" si="7"/>
        <v>85.41143426421415</v>
      </c>
      <c r="K107" s="64">
        <f t="shared" si="10"/>
        <v>1</v>
      </c>
      <c r="L107" s="67">
        <f t="shared" si="3"/>
        <v>0.7071067811865475</v>
      </c>
      <c r="M107" s="68">
        <f t="shared" si="8"/>
        <v>0.4999999999999999</v>
      </c>
    </row>
    <row r="108" spans="3:13" ht="13.5">
      <c r="C108" s="47">
        <f t="shared" si="4"/>
        <v>1.7999999999999998</v>
      </c>
      <c r="D108" s="54">
        <f t="shared" si="1"/>
        <v>3.747599099999882</v>
      </c>
      <c r="E108" s="51">
        <f t="shared" si="9"/>
        <v>-0.25774781256414425</v>
      </c>
      <c r="F108" s="5">
        <f t="shared" si="2"/>
        <v>-2.2287147190276713</v>
      </c>
      <c r="G108" s="54">
        <f t="shared" si="5"/>
        <v>4.9671692988105915</v>
      </c>
      <c r="I108" s="13">
        <f t="shared" si="6"/>
        <v>0.09</v>
      </c>
      <c r="J108" s="54">
        <f t="shared" si="7"/>
        <v>84.83639290915362</v>
      </c>
      <c r="K108" s="64">
        <f t="shared" si="10"/>
        <v>1</v>
      </c>
      <c r="L108" s="67">
        <f t="shared" si="3"/>
        <v>0.7071067811865475</v>
      </c>
      <c r="M108" s="68">
        <f t="shared" si="8"/>
        <v>0.4999999999999999</v>
      </c>
    </row>
    <row r="109" spans="3:13" ht="13.5">
      <c r="C109" s="47">
        <f t="shared" si="4"/>
        <v>1.9999999999999998</v>
      </c>
      <c r="D109" s="54">
        <f t="shared" si="1"/>
        <v>4.163998999999868</v>
      </c>
      <c r="E109" s="51">
        <f t="shared" si="9"/>
        <v>-0.2515913791049059</v>
      </c>
      <c r="F109" s="5">
        <f t="shared" si="2"/>
        <v>-2.175480770189001</v>
      </c>
      <c r="G109" s="54">
        <f t="shared" si="5"/>
        <v>4.732716581462128</v>
      </c>
      <c r="I109" s="13">
        <f t="shared" si="6"/>
        <v>0.09999999999999999</v>
      </c>
      <c r="J109" s="54">
        <f t="shared" si="7"/>
        <v>84.26082952273322</v>
      </c>
      <c r="K109" s="64">
        <f t="shared" si="10"/>
        <v>1</v>
      </c>
      <c r="L109" s="67">
        <f t="shared" si="3"/>
        <v>0.7071067811865475</v>
      </c>
      <c r="M109" s="68">
        <f t="shared" si="8"/>
        <v>0.4999999999999999</v>
      </c>
    </row>
    <row r="110" spans="3:13" ht="13.5">
      <c r="C110" s="47">
        <f t="shared" si="4"/>
        <v>2.1999999999999997</v>
      </c>
      <c r="D110" s="54">
        <f t="shared" si="1"/>
        <v>4.580398899999856</v>
      </c>
      <c r="E110" s="51">
        <f t="shared" si="9"/>
        <v>-0.23130683468064533</v>
      </c>
      <c r="F110" s="5">
        <f t="shared" si="2"/>
        <v>-2.0000827240237418</v>
      </c>
      <c r="G110" s="54">
        <f t="shared" si="5"/>
        <v>4.000330902938231</v>
      </c>
      <c r="I110" s="13">
        <f t="shared" si="6"/>
        <v>0.10999999999999999</v>
      </c>
      <c r="J110" s="54">
        <f t="shared" si="7"/>
        <v>83.68468443064262</v>
      </c>
      <c r="K110" s="64">
        <f t="shared" si="10"/>
        <v>1</v>
      </c>
      <c r="L110" s="67">
        <f t="shared" si="3"/>
        <v>0.7071067811865475</v>
      </c>
      <c r="M110" s="68">
        <f t="shared" si="8"/>
        <v>0.4999999999999999</v>
      </c>
    </row>
    <row r="111" spans="3:13" ht="13.5">
      <c r="C111" s="47">
        <f t="shared" si="4"/>
        <v>2.4</v>
      </c>
      <c r="D111" s="54">
        <f t="shared" si="1"/>
        <v>4.9967987999998424</v>
      </c>
      <c r="E111" s="51">
        <f t="shared" si="9"/>
        <v>-0.2014602612832717</v>
      </c>
      <c r="F111" s="5">
        <f t="shared" si="2"/>
        <v>-1.742002949140252</v>
      </c>
      <c r="G111" s="54">
        <f t="shared" si="5"/>
        <v>3.0345742748133353</v>
      </c>
      <c r="I111" s="13">
        <f t="shared" si="6"/>
        <v>0.11999999999999998</v>
      </c>
      <c r="J111" s="54">
        <f t="shared" si="7"/>
        <v>83.10789742065361</v>
      </c>
      <c r="K111" s="64">
        <f t="shared" si="10"/>
        <v>1</v>
      </c>
      <c r="L111" s="67">
        <f t="shared" si="3"/>
        <v>0.7071067811865475</v>
      </c>
      <c r="M111" s="68">
        <f t="shared" si="8"/>
        <v>0.4999999999999999</v>
      </c>
    </row>
    <row r="112" spans="3:13" ht="13.5">
      <c r="C112" s="47">
        <f t="shared" si="4"/>
        <v>2.6</v>
      </c>
      <c r="D112" s="54">
        <f t="shared" si="1"/>
        <v>5.41319869999983</v>
      </c>
      <c r="E112" s="51">
        <f t="shared" si="9"/>
        <v>-0.16576418184710678</v>
      </c>
      <c r="F112" s="5">
        <f t="shared" si="2"/>
        <v>-1.433343190364751</v>
      </c>
      <c r="G112" s="54">
        <f t="shared" si="5"/>
        <v>2.054472701365003</v>
      </c>
      <c r="I112" s="13">
        <f t="shared" si="6"/>
        <v>0.12999999999999998</v>
      </c>
      <c r="J112" s="54">
        <f t="shared" si="7"/>
        <v>82.53040768358308</v>
      </c>
      <c r="K112" s="64">
        <f t="shared" si="10"/>
        <v>1</v>
      </c>
      <c r="L112" s="67">
        <f t="shared" si="3"/>
        <v>0.7071067811865475</v>
      </c>
      <c r="M112" s="68">
        <f t="shared" si="8"/>
        <v>0.4999999999999999</v>
      </c>
    </row>
    <row r="113" spans="3:13" ht="13.5">
      <c r="C113" s="47">
        <f t="shared" si="4"/>
        <v>2.8000000000000003</v>
      </c>
      <c r="D113" s="54">
        <f t="shared" si="1"/>
        <v>5.829598599999817</v>
      </c>
      <c r="E113" s="51">
        <f t="shared" si="9"/>
        <v>-0.12717148686704152</v>
      </c>
      <c r="F113" s="5">
        <f t="shared" si="2"/>
        <v>-1.0996367410515822</v>
      </c>
      <c r="G113" s="54">
        <f t="shared" si="5"/>
        <v>1.2092009622705444</v>
      </c>
      <c r="I113" s="13">
        <f t="shared" si="6"/>
        <v>0.13999999999999999</v>
      </c>
      <c r="J113" s="54">
        <f t="shared" si="7"/>
        <v>81.95215375268847</v>
      </c>
      <c r="K113" s="64">
        <f t="shared" si="10"/>
        <v>1</v>
      </c>
      <c r="L113" s="67">
        <f t="shared" si="3"/>
        <v>0.7071067811865475</v>
      </c>
      <c r="M113" s="68">
        <f t="shared" si="8"/>
        <v>0.4999999999999999</v>
      </c>
    </row>
    <row r="114" spans="3:13" ht="13.5">
      <c r="C114" s="47">
        <f t="shared" si="4"/>
        <v>3.0000000000000004</v>
      </c>
      <c r="D114" s="54">
        <f t="shared" si="1"/>
        <v>6.245998499999804</v>
      </c>
      <c r="E114" s="51">
        <f t="shared" si="9"/>
        <v>-0.08797583714707721</v>
      </c>
      <c r="F114" s="5">
        <f t="shared" si="2"/>
        <v>-0.7607166137236442</v>
      </c>
      <c r="G114" s="54">
        <f t="shared" si="5"/>
        <v>0.5786897663951681</v>
      </c>
      <c r="I114" s="13">
        <f t="shared" si="6"/>
        <v>0.15</v>
      </c>
      <c r="J114" s="54">
        <f t="shared" si="7"/>
        <v>81.37307344132137</v>
      </c>
      <c r="K114" s="64">
        <f t="shared" si="10"/>
        <v>1</v>
      </c>
      <c r="L114" s="67">
        <f t="shared" si="3"/>
        <v>0.7071067811865475</v>
      </c>
      <c r="M114" s="68">
        <f t="shared" si="8"/>
        <v>0.4999999999999999</v>
      </c>
    </row>
    <row r="115" spans="3:13" ht="13.5">
      <c r="C115" s="47">
        <f t="shared" si="4"/>
        <v>3.2000000000000006</v>
      </c>
      <c r="D115" s="54">
        <f t="shared" si="1"/>
        <v>6.662398399999792</v>
      </c>
      <c r="E115" s="51">
        <f t="shared" si="9"/>
        <v>-0.04990966823902728</v>
      </c>
      <c r="F115" s="5">
        <f t="shared" si="2"/>
        <v>-0.4315629728125266</v>
      </c>
      <c r="G115" s="54">
        <f t="shared" si="5"/>
        <v>0.18624659950278558</v>
      </c>
      <c r="I115" s="13">
        <f t="shared" si="6"/>
        <v>0.16</v>
      </c>
      <c r="J115" s="54">
        <f t="shared" si="7"/>
        <v>80.7931037786541</v>
      </c>
      <c r="K115" s="64">
        <f t="shared" si="10"/>
        <v>1</v>
      </c>
      <c r="L115" s="67">
        <f t="shared" si="3"/>
        <v>0.7071067811865475</v>
      </c>
      <c r="M115" s="68">
        <f t="shared" si="8"/>
        <v>0.4999999999999999</v>
      </c>
    </row>
    <row r="116" spans="3:13" ht="13.5">
      <c r="C116" s="47">
        <f t="shared" si="4"/>
        <v>3.400000000000001</v>
      </c>
      <c r="D116" s="54">
        <f t="shared" si="1"/>
        <v>7.078798299999779</v>
      </c>
      <c r="E116" s="51">
        <f t="shared" si="9"/>
        <v>-0.01423528931371112</v>
      </c>
      <c r="F116" s="5">
        <f t="shared" si="2"/>
        <v>-0.12309085577667014</v>
      </c>
      <c r="G116" s="54">
        <f t="shared" si="5"/>
        <v>0.01515135877583301</v>
      </c>
      <c r="I116" s="13">
        <f t="shared" si="6"/>
        <v>0.17</v>
      </c>
      <c r="J116" s="54">
        <f t="shared" si="7"/>
        <v>80.21218094328601</v>
      </c>
      <c r="K116" s="64">
        <f t="shared" si="10"/>
        <v>1</v>
      </c>
      <c r="L116" s="67">
        <f t="shared" si="3"/>
        <v>0.7071067811865475</v>
      </c>
      <c r="M116" s="68">
        <f t="shared" si="8"/>
        <v>0.4999999999999999</v>
      </c>
    </row>
    <row r="117" spans="3:13" ht="13.5">
      <c r="C117" s="47">
        <f t="shared" si="4"/>
        <v>3.600000000000001</v>
      </c>
      <c r="D117" s="54">
        <f t="shared" si="1"/>
        <v>7.495198199999766</v>
      </c>
      <c r="E117" s="51">
        <f t="shared" si="9"/>
        <v>0.018172986251936623</v>
      </c>
      <c r="F117" s="5">
        <f t="shared" si="2"/>
        <v>0.15713965346766642</v>
      </c>
      <c r="G117" s="54">
        <f t="shared" si="5"/>
        <v>0.024692870691938287</v>
      </c>
      <c r="I117" s="13">
        <f t="shared" si="6"/>
        <v>0.18000000000000002</v>
      </c>
      <c r="J117" s="54">
        <f t="shared" si="7"/>
        <v>79.63024019452257</v>
      </c>
      <c r="K117" s="64">
        <f t="shared" si="10"/>
        <v>1</v>
      </c>
      <c r="L117" s="67">
        <f t="shared" si="3"/>
        <v>0.7071067811865475</v>
      </c>
      <c r="M117" s="68">
        <f t="shared" si="8"/>
        <v>0.4999999999999999</v>
      </c>
    </row>
    <row r="118" spans="3:13" ht="13.5">
      <c r="C118" s="47">
        <f t="shared" si="4"/>
        <v>3.800000000000001</v>
      </c>
      <c r="D118" s="54">
        <f t="shared" si="1"/>
        <v>7.911598099999754</v>
      </c>
      <c r="E118" s="51">
        <f t="shared" si="9"/>
        <v>0.04675635466461224</v>
      </c>
      <c r="F118" s="5">
        <f t="shared" si="2"/>
        <v>0.40429664489651534</v>
      </c>
      <c r="G118" s="54">
        <f t="shared" si="5"/>
        <v>0.16345577707457903</v>
      </c>
      <c r="I118" s="13">
        <f t="shared" si="6"/>
        <v>0.19000000000000003</v>
      </c>
      <c r="J118" s="54">
        <f t="shared" si="7"/>
        <v>79.04721580110888</v>
      </c>
      <c r="K118" s="64">
        <f t="shared" si="10"/>
        <v>1</v>
      </c>
      <c r="L118" s="67">
        <f t="shared" si="3"/>
        <v>0.7071067811865475</v>
      </c>
      <c r="M118" s="68">
        <f t="shared" si="8"/>
        <v>0.4999999999999999</v>
      </c>
    </row>
    <row r="119" spans="3:13" ht="13.5">
      <c r="C119" s="47">
        <f t="shared" si="4"/>
        <v>4.000000000000001</v>
      </c>
      <c r="D119" s="54">
        <f t="shared" si="1"/>
        <v>8.32799799999974</v>
      </c>
      <c r="E119" s="51">
        <f t="shared" si="9"/>
        <v>0.07120857313891425</v>
      </c>
      <c r="F119" s="5">
        <f t="shared" si="2"/>
        <v>0.6157320735211321</v>
      </c>
      <c r="G119" s="54">
        <f t="shared" si="5"/>
        <v>0.37912598636263284</v>
      </c>
      <c r="I119" s="13">
        <f t="shared" si="6"/>
        <v>0.20000000000000004</v>
      </c>
      <c r="J119" s="54">
        <f t="shared" si="7"/>
        <v>78.4630409671845</v>
      </c>
      <c r="K119" s="64">
        <f t="shared" si="10"/>
        <v>1</v>
      </c>
      <c r="L119" s="67">
        <f t="shared" si="3"/>
        <v>0.7071067811865475</v>
      </c>
      <c r="M119" s="68">
        <f t="shared" si="8"/>
        <v>0.4999999999999999</v>
      </c>
    </row>
    <row r="120" spans="3:13" ht="13.5">
      <c r="C120" s="47">
        <f t="shared" si="4"/>
        <v>4.200000000000001</v>
      </c>
      <c r="D120" s="54">
        <f t="shared" si="1"/>
        <v>8.744397899999727</v>
      </c>
      <c r="E120" s="51">
        <f t="shared" si="9"/>
        <v>0.09142201333786157</v>
      </c>
      <c r="F120" s="5">
        <f t="shared" si="2"/>
        <v>0.7905152898961234</v>
      </c>
      <c r="G120" s="54">
        <f t="shared" si="5"/>
        <v>0.6249144235595521</v>
      </c>
      <c r="I120" s="13">
        <f t="shared" si="6"/>
        <v>0.21000000000000005</v>
      </c>
      <c r="J120" s="54">
        <f t="shared" si="7"/>
        <v>77.87764775521089</v>
      </c>
      <c r="K120" s="64">
        <f t="shared" si="10"/>
        <v>1</v>
      </c>
      <c r="L120" s="67">
        <f t="shared" si="3"/>
        <v>0.7071067811865475</v>
      </c>
      <c r="M120" s="68">
        <f t="shared" si="8"/>
        <v>0.4999999999999999</v>
      </c>
    </row>
    <row r="121" spans="3:13" ht="13.5">
      <c r="C121" s="47">
        <f t="shared" si="4"/>
        <v>4.400000000000001</v>
      </c>
      <c r="D121" s="54">
        <f t="shared" si="1"/>
        <v>9.160797799999715</v>
      </c>
      <c r="E121" s="51">
        <f t="shared" si="9"/>
        <v>0.1074419634547684</v>
      </c>
      <c r="F121" s="5">
        <f t="shared" si="2"/>
        <v>0.9290378956495822</v>
      </c>
      <c r="G121" s="54">
        <f t="shared" si="5"/>
        <v>0.863111411553004</v>
      </c>
      <c r="I121" s="13">
        <f t="shared" si="6"/>
        <v>0.22000000000000006</v>
      </c>
      <c r="J121" s="54">
        <f t="shared" si="7"/>
        <v>77.29096700560454</v>
      </c>
      <c r="K121" s="64">
        <f t="shared" si="10"/>
        <v>1</v>
      </c>
      <c r="L121" s="67">
        <f t="shared" si="3"/>
        <v>0.7071067811865475</v>
      </c>
      <c r="M121" s="68">
        <f t="shared" si="8"/>
        <v>0.4999999999999999</v>
      </c>
    </row>
    <row r="122" spans="3:13" ht="13.5">
      <c r="C122" s="47">
        <f t="shared" si="4"/>
        <v>4.600000000000001</v>
      </c>
      <c r="D122" s="54">
        <f t="shared" si="1"/>
        <v>9.5771976999997</v>
      </c>
      <c r="E122" s="51">
        <f t="shared" si="9"/>
        <v>0.11942833464184388</v>
      </c>
      <c r="F122" s="5">
        <f t="shared" si="2"/>
        <v>1.0326826235198374</v>
      </c>
      <c r="G122" s="54">
        <f t="shared" si="5"/>
        <v>1.0664334009198142</v>
      </c>
      <c r="I122" s="13">
        <f t="shared" si="6"/>
        <v>0.23000000000000007</v>
      </c>
      <c r="J122" s="54">
        <f t="shared" si="7"/>
        <v>76.70292825279094</v>
      </c>
      <c r="K122" s="64">
        <f t="shared" si="10"/>
        <v>1</v>
      </c>
      <c r="L122" s="67">
        <f t="shared" si="3"/>
        <v>0.7071067811865475</v>
      </c>
      <c r="M122" s="68">
        <f t="shared" si="8"/>
        <v>0.4999999999999999</v>
      </c>
    </row>
    <row r="123" spans="3:13" ht="13.5">
      <c r="C123" s="47">
        <f t="shared" si="4"/>
        <v>4.800000000000002</v>
      </c>
      <c r="D123" s="54">
        <f t="shared" si="1"/>
        <v>9.993597599999688</v>
      </c>
      <c r="E123" s="51">
        <f t="shared" si="9"/>
        <v>0.12762391241835272</v>
      </c>
      <c r="F123" s="5">
        <f t="shared" si="2"/>
        <v>1.103548811053032</v>
      </c>
      <c r="G123" s="54">
        <f t="shared" si="5"/>
        <v>1.2178199783765606</v>
      </c>
      <c r="I123" s="13">
        <f t="shared" si="6"/>
        <v>0.24000000000000007</v>
      </c>
      <c r="J123" s="54">
        <f t="shared" si="7"/>
        <v>76.11345963737101</v>
      </c>
      <c r="K123" s="64">
        <f t="shared" si="10"/>
        <v>1</v>
      </c>
      <c r="L123" s="67">
        <f t="shared" si="3"/>
        <v>0.7071067811865475</v>
      </c>
      <c r="M123" s="68">
        <f t="shared" si="8"/>
        <v>0.4999999999999999</v>
      </c>
    </row>
    <row r="124" spans="3:13" ht="13.5">
      <c r="C124" s="47">
        <f t="shared" si="4"/>
        <v>5.000000000000002</v>
      </c>
      <c r="D124" s="54">
        <f t="shared" si="1"/>
        <v>10.409997499999676</v>
      </c>
      <c r="E124" s="51">
        <f t="shared" si="9"/>
        <v>0.13232832303387512</v>
      </c>
      <c r="F124" s="5">
        <f t="shared" si="2"/>
        <v>1.1442272908385995</v>
      </c>
      <c r="G124" s="54">
        <f t="shared" si="5"/>
        <v>1.3092560930998411</v>
      </c>
      <c r="I124" s="13">
        <f t="shared" si="6"/>
        <v>0.25000000000000006</v>
      </c>
      <c r="J124" s="54">
        <f t="shared" si="7"/>
        <v>75.52248781407008</v>
      </c>
      <c r="K124" s="64">
        <f t="shared" si="10"/>
        <v>1</v>
      </c>
      <c r="L124" s="67">
        <f t="shared" si="3"/>
        <v>0.7071067811865475</v>
      </c>
      <c r="M124" s="68">
        <f t="shared" si="8"/>
        <v>0.4999999999999999</v>
      </c>
    </row>
    <row r="125" spans="3:13" ht="13.5">
      <c r="C125" s="47">
        <f t="shared" si="4"/>
        <v>5.200000000000002</v>
      </c>
      <c r="D125" s="54">
        <f t="shared" si="1"/>
        <v>10.826397399999664</v>
      </c>
      <c r="E125" s="51">
        <f t="shared" si="9"/>
        <v>0.1338769389012797</v>
      </c>
      <c r="F125" s="5">
        <f t="shared" si="2"/>
        <v>1.1576179882938706</v>
      </c>
      <c r="G125" s="54">
        <f t="shared" si="5"/>
        <v>1.340079406821548</v>
      </c>
      <c r="I125" s="13">
        <f t="shared" si="6"/>
        <v>0.26000000000000006</v>
      </c>
      <c r="J125" s="54">
        <f t="shared" si="7"/>
        <v>74.92993785511116</v>
      </c>
      <c r="K125" s="64">
        <f t="shared" si="10"/>
        <v>1</v>
      </c>
      <c r="L125" s="67">
        <f t="shared" si="3"/>
        <v>0.7071067811865475</v>
      </c>
      <c r="M125" s="68">
        <f t="shared" si="8"/>
        <v>0.4999999999999999</v>
      </c>
    </row>
    <row r="126" spans="3:13" ht="13.5">
      <c r="C126" s="47">
        <f t="shared" si="4"/>
        <v>5.400000000000002</v>
      </c>
      <c r="D126" s="54">
        <f t="shared" si="1"/>
        <v>11.242797299999651</v>
      </c>
      <c r="E126" s="51">
        <f t="shared" si="9"/>
        <v>0.1326240138339322</v>
      </c>
      <c r="F126" s="5">
        <f t="shared" si="2"/>
        <v>1.1467840940634737</v>
      </c>
      <c r="G126" s="54">
        <f t="shared" si="5"/>
        <v>1.315113758396982</v>
      </c>
      <c r="I126" s="13">
        <f t="shared" si="6"/>
        <v>0.2700000000000001</v>
      </c>
      <c r="J126" s="54">
        <f t="shared" si="7"/>
        <v>74.33573314862647</v>
      </c>
      <c r="K126" s="64">
        <f t="shared" si="10"/>
        <v>1</v>
      </c>
      <c r="L126" s="67">
        <f t="shared" si="3"/>
        <v>0.7071067811865475</v>
      </c>
      <c r="M126" s="68">
        <f t="shared" si="8"/>
        <v>0.4999999999999999</v>
      </c>
    </row>
    <row r="127" spans="3:13" ht="13.5">
      <c r="C127" s="47">
        <f t="shared" si="4"/>
        <v>5.600000000000002</v>
      </c>
      <c r="D127" s="54">
        <f t="shared" si="1"/>
        <v>11.659197199999639</v>
      </c>
      <c r="E127" s="51">
        <f t="shared" si="9"/>
        <v>0.1289294102083814</v>
      </c>
      <c r="F127" s="5">
        <f t="shared" si="2"/>
        <v>1.1148372953716754</v>
      </c>
      <c r="G127" s="54">
        <f t="shared" si="5"/>
        <v>1.2428621951516323</v>
      </c>
      <c r="I127" s="13">
        <f t="shared" si="6"/>
        <v>0.2800000000000001</v>
      </c>
      <c r="J127" s="54">
        <f t="shared" si="7"/>
        <v>73.73979529168803</v>
      </c>
      <c r="K127" s="64">
        <f t="shared" si="10"/>
        <v>1</v>
      </c>
      <c r="L127" s="67">
        <f t="shared" si="3"/>
        <v>0.7071067811865475</v>
      </c>
      <c r="M127" s="68">
        <f t="shared" si="8"/>
        <v>0.4999999999999999</v>
      </c>
    </row>
    <row r="128" spans="3:13" ht="13.5">
      <c r="C128" s="47">
        <f t="shared" si="4"/>
        <v>5.8000000000000025</v>
      </c>
      <c r="D128" s="54">
        <f t="shared" si="1"/>
        <v>12.075597099999625</v>
      </c>
      <c r="E128" s="51">
        <f t="shared" si="9"/>
        <v>0.12314835155535983</v>
      </c>
      <c r="F128" s="5">
        <f t="shared" si="2"/>
        <v>1.0648491678939884</v>
      </c>
      <c r="G128" s="54">
        <f t="shared" si="5"/>
        <v>1.1339037503645195</v>
      </c>
      <c r="I128" s="13">
        <f t="shared" si="6"/>
        <v>0.2900000000000001</v>
      </c>
      <c r="J128" s="54">
        <f t="shared" si="7"/>
        <v>73.14204397750285</v>
      </c>
      <c r="K128" s="64">
        <f t="shared" si="10"/>
        <v>1</v>
      </c>
      <c r="L128" s="67">
        <f t="shared" si="3"/>
        <v>0.7071067811865475</v>
      </c>
      <c r="M128" s="68">
        <f t="shared" si="8"/>
        <v>0.4999999999999999</v>
      </c>
    </row>
    <row r="129" spans="3:13" ht="13.5">
      <c r="C129" s="47">
        <f t="shared" si="4"/>
        <v>6.000000000000003</v>
      </c>
      <c r="D129" s="54">
        <f t="shared" si="1"/>
        <v>12.491996999999612</v>
      </c>
      <c r="E129" s="51">
        <f t="shared" si="9"/>
        <v>0.11562370258708089</v>
      </c>
      <c r="F129" s="5">
        <f t="shared" si="2"/>
        <v>0.9997844220702149</v>
      </c>
      <c r="G129" s="54">
        <f t="shared" si="5"/>
        <v>0.9995688906142736</v>
      </c>
      <c r="I129" s="13">
        <f t="shared" si="6"/>
        <v>0.3000000000000001</v>
      </c>
      <c r="J129" s="54">
        <f t="shared" si="7"/>
        <v>72.5423968762779</v>
      </c>
      <c r="K129" s="64">
        <f t="shared" si="10"/>
        <v>1</v>
      </c>
      <c r="L129" s="67">
        <f t="shared" si="3"/>
        <v>0.7071067811865475</v>
      </c>
      <c r="M129" s="68">
        <f t="shared" si="8"/>
        <v>0.4999999999999999</v>
      </c>
    </row>
    <row r="130" spans="3:13" ht="13.5">
      <c r="C130" s="47">
        <f t="shared" si="4"/>
        <v>6.200000000000003</v>
      </c>
      <c r="D130" s="54">
        <f t="shared" si="1"/>
        <v>12.9083968999996</v>
      </c>
      <c r="E130" s="51">
        <f t="shared" si="9"/>
        <v>0.1066803426609512</v>
      </c>
      <c r="F130" s="5">
        <f t="shared" si="2"/>
        <v>0.9224522511135086</v>
      </c>
      <c r="G130" s="54">
        <f t="shared" si="5"/>
        <v>0.8509181555843796</v>
      </c>
      <c r="I130" s="13">
        <f t="shared" si="6"/>
        <v>0.3100000000000001</v>
      </c>
      <c r="J130" s="54">
        <f t="shared" si="7"/>
        <v>71.94076950921644</v>
      </c>
      <c r="K130" s="64">
        <f t="shared" si="10"/>
        <v>1</v>
      </c>
      <c r="L130" s="67">
        <f t="shared" si="3"/>
        <v>0.7071067811865475</v>
      </c>
      <c r="M130" s="68">
        <f t="shared" si="8"/>
        <v>0.4999999999999999</v>
      </c>
    </row>
    <row r="131" spans="3:13" ht="13.5">
      <c r="C131" s="47">
        <f t="shared" si="4"/>
        <v>6.400000000000003</v>
      </c>
      <c r="D131" s="54">
        <f t="shared" si="1"/>
        <v>13.324796799999588</v>
      </c>
      <c r="E131" s="51">
        <f t="shared" si="9"/>
        <v>0.09662125732487589</v>
      </c>
      <c r="F131" s="5">
        <f t="shared" si="2"/>
        <v>0.8354725350668897</v>
      </c>
      <c r="G131" s="54">
        <f t="shared" si="5"/>
        <v>0.6980143568510953</v>
      </c>
      <c r="I131" s="13">
        <f t="shared" si="6"/>
        <v>0.3200000000000001</v>
      </c>
      <c r="J131" s="54">
        <f t="shared" si="7"/>
        <v>71.33707511505752</v>
      </c>
      <c r="K131" s="64">
        <f t="shared" si="10"/>
        <v>1</v>
      </c>
      <c r="L131" s="67">
        <f aca="true" t="shared" si="11" ref="L131:L162">K131/$K$97</f>
        <v>0.7071067811865475</v>
      </c>
      <c r="M131" s="68">
        <f t="shared" si="8"/>
        <v>0.4999999999999999</v>
      </c>
    </row>
    <row r="132" spans="3:13" ht="13.5">
      <c r="C132" s="47">
        <f t="shared" si="4"/>
        <v>6.600000000000003</v>
      </c>
      <c r="D132" s="54">
        <f t="shared" si="1"/>
        <v>13.741196699999575</v>
      </c>
      <c r="E132" s="51">
        <f t="shared" si="9"/>
        <v>0.08572502557154932</v>
      </c>
      <c r="F132" s="5">
        <f t="shared" si="2"/>
        <v>0.7412541133895687</v>
      </c>
      <c r="G132" s="54">
        <f t="shared" si="5"/>
        <v>0.5494576606169556</v>
      </c>
      <c r="I132" s="13">
        <f aca="true" t="shared" si="12" ref="I132:I163">I131+$J$94</f>
        <v>0.3300000000000001</v>
      </c>
      <c r="J132" s="54">
        <f t="shared" si="7"/>
        <v>70.73122450851622</v>
      </c>
      <c r="K132" s="64">
        <f t="shared" si="10"/>
        <v>1</v>
      </c>
      <c r="L132" s="67">
        <f t="shared" si="11"/>
        <v>0.7071067811865475</v>
      </c>
      <c r="M132" s="68">
        <f t="shared" si="8"/>
        <v>0.4999999999999999</v>
      </c>
    </row>
    <row r="133" spans="3:13" ht="13.5">
      <c r="C133" s="47">
        <f t="shared" si="4"/>
        <v>6.800000000000003</v>
      </c>
      <c r="D133" s="54">
        <f t="shared" si="1"/>
        <v>14.157596599999561</v>
      </c>
      <c r="E133" s="51">
        <f t="shared" si="9"/>
        <v>0.0742444277625085</v>
      </c>
      <c r="F133" s="5">
        <f t="shared" si="2"/>
        <v>0.6419827478415937</v>
      </c>
      <c r="G133" s="54">
        <f t="shared" si="5"/>
        <v>0.4121418485262433</v>
      </c>
      <c r="I133" s="13">
        <f t="shared" si="12"/>
        <v>0.34000000000000014</v>
      </c>
      <c r="J133" s="54">
        <f t="shared" si="7"/>
        <v>70.12312592992117</v>
      </c>
      <c r="K133" s="64">
        <f aca="true" t="shared" si="13" ref="K133:K164">((K131-2*K132)*(1-I133^2)/$J$94^2+I133*K131/$J$94+($J$89*($J$89+1)-$J$90^2/(1-I133^2))*K132)/(I133/$J$94-(1-I133^2)/$J$94^2)</f>
        <v>1</v>
      </c>
      <c r="L133" s="67">
        <f t="shared" si="11"/>
        <v>0.7071067811865475</v>
      </c>
      <c r="M133" s="68">
        <f t="shared" si="8"/>
        <v>0.4999999999999999</v>
      </c>
    </row>
    <row r="134" spans="3:13" ht="13.5">
      <c r="C134" s="47">
        <f t="shared" si="4"/>
        <v>7.0000000000000036</v>
      </c>
      <c r="D134" s="54">
        <f t="shared" si="1"/>
        <v>14.573996499999549</v>
      </c>
      <c r="E134" s="51">
        <f t="shared" si="9"/>
        <v>0.062405941085224084</v>
      </c>
      <c r="F134" s="5">
        <f t="shared" si="2"/>
        <v>0.5396167597612465</v>
      </c>
      <c r="G134" s="54">
        <f t="shared" si="5"/>
        <v>0.29118624741522675</v>
      </c>
      <c r="I134" s="13">
        <f t="shared" si="12"/>
        <v>0.35000000000000014</v>
      </c>
      <c r="J134" s="54">
        <f t="shared" si="7"/>
        <v>69.51268488527732</v>
      </c>
      <c r="K134" s="64">
        <f t="shared" si="13"/>
        <v>1</v>
      </c>
      <c r="L134" s="67">
        <f t="shared" si="11"/>
        <v>0.7071067811865475</v>
      </c>
      <c r="M134" s="68">
        <f t="shared" si="8"/>
        <v>0.4999999999999999</v>
      </c>
    </row>
    <row r="135" spans="3:13" ht="13.5">
      <c r="C135" s="47">
        <f t="shared" si="4"/>
        <v>7.200000000000004</v>
      </c>
      <c r="D135" s="54">
        <f t="shared" si="1"/>
        <v>14.990396399999536</v>
      </c>
      <c r="E135" s="51">
        <f t="shared" si="9"/>
        <v>0.05040992621579547</v>
      </c>
      <c r="F135" s="5">
        <f t="shared" si="2"/>
        <v>0.43588864411519496</v>
      </c>
      <c r="G135" s="54">
        <f t="shared" si="5"/>
        <v>0.18999891006858308</v>
      </c>
      <c r="I135" s="13">
        <f t="shared" si="12"/>
        <v>0.36000000000000015</v>
      </c>
      <c r="J135" s="54">
        <f t="shared" si="7"/>
        <v>68.89980397590698</v>
      </c>
      <c r="K135" s="64">
        <f t="shared" si="13"/>
        <v>1</v>
      </c>
      <c r="L135" s="67">
        <f t="shared" si="11"/>
        <v>0.7071067811865475</v>
      </c>
      <c r="M135" s="68">
        <f t="shared" si="8"/>
        <v>0.4999999999999999</v>
      </c>
    </row>
    <row r="136" spans="3:13" ht="13.5">
      <c r="C136" s="47">
        <f t="shared" si="4"/>
        <v>7.400000000000004</v>
      </c>
      <c r="D136" s="54">
        <f t="shared" si="1"/>
        <v>15.406796299999524</v>
      </c>
      <c r="E136" s="51">
        <f t="shared" si="9"/>
        <v>0.038431340977108264</v>
      </c>
      <c r="F136" s="5">
        <f t="shared" si="2"/>
        <v>0.33231124041581</v>
      </c>
      <c r="G136" s="54">
        <f t="shared" si="5"/>
        <v>0.11043076050669427</v>
      </c>
      <c r="I136" s="13">
        <f t="shared" si="12"/>
        <v>0.37000000000000016</v>
      </c>
      <c r="J136" s="54">
        <f t="shared" si="7"/>
        <v>68.28438271673554</v>
      </c>
      <c r="K136" s="64">
        <f t="shared" si="13"/>
        <v>1</v>
      </c>
      <c r="L136" s="67">
        <f t="shared" si="11"/>
        <v>0.7071067811865475</v>
      </c>
      <c r="M136" s="68">
        <f t="shared" si="8"/>
        <v>0.4999999999999999</v>
      </c>
    </row>
    <row r="137" spans="3:13" ht="13.5">
      <c r="C137" s="47">
        <f t="shared" si="4"/>
        <v>7.600000000000004</v>
      </c>
      <c r="D137" s="54">
        <f t="shared" si="1"/>
        <v>15.823196199999511</v>
      </c>
      <c r="E137" s="51">
        <f t="shared" si="9"/>
        <v>0.026620844635067444</v>
      </c>
      <c r="F137" s="5">
        <f t="shared" si="2"/>
        <v>0.2301872814395212</v>
      </c>
      <c r="G137" s="54">
        <f t="shared" si="5"/>
        <v>0.052986184536517336</v>
      </c>
      <c r="I137" s="13">
        <f t="shared" si="12"/>
        <v>0.38000000000000017</v>
      </c>
      <c r="J137" s="54">
        <f t="shared" si="7"/>
        <v>67.66631734219469</v>
      </c>
      <c r="K137" s="64">
        <f t="shared" si="13"/>
        <v>1</v>
      </c>
      <c r="L137" s="67">
        <f t="shared" si="11"/>
        <v>0.7071067811865475</v>
      </c>
      <c r="M137" s="68">
        <f t="shared" si="8"/>
        <v>0.4999999999999999</v>
      </c>
    </row>
    <row r="138" spans="3:13" ht="13.5">
      <c r="C138" s="47">
        <f t="shared" si="4"/>
        <v>7.800000000000004</v>
      </c>
      <c r="D138" s="54">
        <f t="shared" si="1"/>
        <v>16.2395960999995</v>
      </c>
      <c r="E138" s="51">
        <f t="shared" si="9"/>
        <v>0.01510618049312271</v>
      </c>
      <c r="F138" s="5">
        <f t="shared" si="2"/>
        <v>0.13062134835744788</v>
      </c>
      <c r="G138" s="54">
        <f t="shared" si="5"/>
        <v>0.017061936646717752</v>
      </c>
      <c r="I138" s="13">
        <f t="shared" si="12"/>
        <v>0.3900000000000002</v>
      </c>
      <c r="J138" s="54">
        <f t="shared" si="7"/>
        <v>67.04550059860718</v>
      </c>
      <c r="K138" s="64">
        <f t="shared" si="13"/>
        <v>1</v>
      </c>
      <c r="L138" s="67">
        <f t="shared" si="11"/>
        <v>0.7071067811865475</v>
      </c>
      <c r="M138" s="68">
        <f t="shared" si="8"/>
        <v>0.4999999999999999</v>
      </c>
    </row>
    <row r="139" spans="3:13" ht="13.5">
      <c r="C139" s="47">
        <f t="shared" si="4"/>
        <v>8.000000000000004</v>
      </c>
      <c r="D139" s="54">
        <f t="shared" si="1"/>
        <v>16.655995999999483</v>
      </c>
      <c r="E139" s="51">
        <f t="shared" si="9"/>
        <v>0.0039937450435609595</v>
      </c>
      <c r="F139" s="5">
        <f t="shared" si="2"/>
        <v>0.03453343900023593</v>
      </c>
      <c r="G139" s="54">
        <f t="shared" si="5"/>
        <v>0.0011925584091830158</v>
      </c>
      <c r="I139" s="13">
        <f t="shared" si="12"/>
        <v>0.4000000000000002</v>
      </c>
      <c r="J139" s="54">
        <f t="shared" si="7"/>
        <v>66.42182152179815</v>
      </c>
      <c r="K139" s="64">
        <f t="shared" si="13"/>
        <v>1</v>
      </c>
      <c r="L139" s="67">
        <f t="shared" si="11"/>
        <v>0.7071067811865475</v>
      </c>
      <c r="M139" s="68">
        <f t="shared" si="8"/>
        <v>0.4999999999999999</v>
      </c>
    </row>
    <row r="140" spans="3:13" ht="13.5">
      <c r="C140" s="47">
        <f t="shared" si="4"/>
        <v>8.200000000000003</v>
      </c>
      <c r="D140" s="54">
        <f t="shared" si="1"/>
        <v>17.072395899999467</v>
      </c>
      <c r="E140" s="51">
        <f t="shared" si="9"/>
        <v>-0.006629730494251859</v>
      </c>
      <c r="F140" s="5">
        <f t="shared" si="2"/>
        <v>-0.057326492080504284</v>
      </c>
      <c r="G140" s="54">
        <f t="shared" si="5"/>
        <v>0.0032863266942561205</v>
      </c>
      <c r="I140" s="13">
        <f t="shared" si="12"/>
        <v>0.4100000000000002</v>
      </c>
      <c r="J140" s="54">
        <f t="shared" si="7"/>
        <v>65.79516519854167</v>
      </c>
      <c r="K140" s="64">
        <f t="shared" si="13"/>
        <v>1</v>
      </c>
      <c r="L140" s="67">
        <f t="shared" si="11"/>
        <v>0.7071067811865475</v>
      </c>
      <c r="M140" s="68">
        <f t="shared" si="8"/>
        <v>0.4999999999999999</v>
      </c>
    </row>
    <row r="141" spans="3:13" ht="13.5">
      <c r="C141" s="47">
        <f t="shared" si="4"/>
        <v>8.400000000000002</v>
      </c>
      <c r="D141" s="54">
        <f t="shared" si="1"/>
        <v>17.488795799999455</v>
      </c>
      <c r="E141" s="51">
        <f t="shared" si="9"/>
        <v>-0.016695445508862202</v>
      </c>
      <c r="F141" s="5">
        <f t="shared" si="2"/>
        <v>-0.14436353416991862</v>
      </c>
      <c r="G141" s="54">
        <f t="shared" si="5"/>
        <v>0.02084082999802926</v>
      </c>
      <c r="I141" s="13">
        <f t="shared" si="12"/>
        <v>0.4200000000000002</v>
      </c>
      <c r="J141" s="54">
        <f t="shared" si="7"/>
        <v>65.1654125102984</v>
      </c>
      <c r="K141" s="64">
        <f t="shared" si="13"/>
        <v>1</v>
      </c>
      <c r="L141" s="67">
        <f t="shared" si="11"/>
        <v>0.7071067811865475</v>
      </c>
      <c r="M141" s="68">
        <f t="shared" si="8"/>
        <v>0.4999999999999999</v>
      </c>
    </row>
    <row r="142" spans="3:13" ht="13.5">
      <c r="C142" s="47">
        <f t="shared" si="4"/>
        <v>8.600000000000001</v>
      </c>
      <c r="D142" s="54">
        <f t="shared" si="1"/>
        <v>17.90519569999944</v>
      </c>
      <c r="E142" s="51">
        <f t="shared" si="9"/>
        <v>-0.026150788883902067</v>
      </c>
      <c r="F142" s="5">
        <f t="shared" si="2"/>
        <v>-0.2261227651941111</v>
      </c>
      <c r="G142" s="54">
        <f t="shared" si="5"/>
        <v>0.0511315049390311</v>
      </c>
      <c r="I142" s="13">
        <f t="shared" si="12"/>
        <v>0.4300000000000002</v>
      </c>
      <c r="J142" s="54">
        <f t="shared" si="7"/>
        <v>64.5324398575276</v>
      </c>
      <c r="K142" s="64">
        <f t="shared" si="13"/>
        <v>1</v>
      </c>
      <c r="L142" s="67">
        <f t="shared" si="11"/>
        <v>0.7071067811865475</v>
      </c>
      <c r="M142" s="68">
        <f t="shared" si="8"/>
        <v>0.4999999999999999</v>
      </c>
    </row>
    <row r="143" spans="3:13" ht="13.5">
      <c r="C143" s="47">
        <f t="shared" si="4"/>
        <v>8.8</v>
      </c>
      <c r="D143" s="54">
        <f t="shared" si="1"/>
        <v>18.321595599999426</v>
      </c>
      <c r="E143" s="51">
        <f t="shared" si="9"/>
        <v>-0.0349576275613082</v>
      </c>
      <c r="F143" s="5">
        <f t="shared" si="2"/>
        <v>-0.30227445312959084</v>
      </c>
      <c r="G143" s="54">
        <f t="shared" si="5"/>
        <v>0.09136984501479321</v>
      </c>
      <c r="I143" s="13">
        <f t="shared" si="12"/>
        <v>0.4400000000000002</v>
      </c>
      <c r="J143" s="54">
        <f t="shared" si="7"/>
        <v>63.89611886266008</v>
      </c>
      <c r="K143" s="64">
        <f t="shared" si="13"/>
        <v>1</v>
      </c>
      <c r="L143" s="67">
        <f t="shared" si="11"/>
        <v>0.7071067811865475</v>
      </c>
      <c r="M143" s="68">
        <f t="shared" si="8"/>
        <v>0.4999999999999999</v>
      </c>
    </row>
    <row r="144" spans="3:13" ht="13.5">
      <c r="C144" s="47">
        <f t="shared" si="4"/>
        <v>9</v>
      </c>
      <c r="D144" s="54">
        <f t="shared" si="1"/>
        <v>18.73799549999941</v>
      </c>
      <c r="E144" s="51">
        <f t="shared" si="9"/>
        <v>-0.04309065210406749</v>
      </c>
      <c r="F144" s="5">
        <f t="shared" si="2"/>
        <v>-0.3725997502808517</v>
      </c>
      <c r="G144" s="54">
        <f t="shared" si="5"/>
        <v>0.13883057390935302</v>
      </c>
      <c r="I144" s="13">
        <f t="shared" si="12"/>
        <v>0.45000000000000023</v>
      </c>
      <c r="J144" s="54">
        <f t="shared" si="7"/>
        <v>63.25631604959698</v>
      </c>
      <c r="K144" s="64">
        <f t="shared" si="13"/>
        <v>1</v>
      </c>
      <c r="L144" s="67">
        <f t="shared" si="11"/>
        <v>0.7071067811865475</v>
      </c>
      <c r="M144" s="68">
        <f t="shared" si="8"/>
        <v>0.4999999999999999</v>
      </c>
    </row>
    <row r="145" spans="3:13" ht="13.5">
      <c r="C145" s="47">
        <f t="shared" si="4"/>
        <v>9.2</v>
      </c>
      <c r="D145" s="54">
        <f t="shared" si="1"/>
        <v>19.154395399999395</v>
      </c>
      <c r="E145" s="51">
        <f t="shared" si="9"/>
        <v>-0.050535799294235635</v>
      </c>
      <c r="F145" s="5">
        <f t="shared" si="2"/>
        <v>-0.436977053672809</v>
      </c>
      <c r="G145" s="54">
        <f t="shared" si="5"/>
        <v>0.19094894543656898</v>
      </c>
      <c r="I145" s="13">
        <f t="shared" si="12"/>
        <v>0.46000000000000024</v>
      </c>
      <c r="J145" s="54">
        <f t="shared" si="7"/>
        <v>62.61289249734608</v>
      </c>
      <c r="K145" s="64">
        <f t="shared" si="13"/>
        <v>1</v>
      </c>
      <c r="L145" s="67">
        <f t="shared" si="11"/>
        <v>0.7071067811865475</v>
      </c>
      <c r="M145" s="68">
        <f t="shared" si="8"/>
        <v>0.4999999999999999</v>
      </c>
    </row>
    <row r="146" spans="3:13" ht="13.5">
      <c r="C146" s="47">
        <f t="shared" si="4"/>
        <v>9.399999999999999</v>
      </c>
      <c r="D146" s="54">
        <f t="shared" si="1"/>
        <v>19.570795299999382</v>
      </c>
      <c r="E146" s="51">
        <f t="shared" si="9"/>
        <v>-0.05728876581238038</v>
      </c>
      <c r="F146" s="5">
        <f t="shared" si="2"/>
        <v>-0.49536915301349577</v>
      </c>
      <c r="G146" s="54">
        <f t="shared" si="5"/>
        <v>0.24539059775730818</v>
      </c>
      <c r="I146" s="13">
        <f t="shared" si="12"/>
        <v>0.47000000000000025</v>
      </c>
      <c r="J146" s="54">
        <f t="shared" si="7"/>
        <v>61.9657034651187</v>
      </c>
      <c r="K146" s="64">
        <f t="shared" si="13"/>
        <v>1</v>
      </c>
      <c r="L146" s="67">
        <f t="shared" si="11"/>
        <v>0.7071067811865475</v>
      </c>
      <c r="M146" s="68">
        <f t="shared" si="8"/>
        <v>0.4999999999999999</v>
      </c>
    </row>
    <row r="147" spans="3:13" ht="13.5">
      <c r="C147" s="47">
        <f t="shared" si="4"/>
        <v>9.599999999999998</v>
      </c>
      <c r="D147" s="54">
        <f t="shared" si="1"/>
        <v>19.987195199999366</v>
      </c>
      <c r="E147" s="51">
        <f t="shared" si="9"/>
        <v>-0.06335362216405283</v>
      </c>
      <c r="F147" s="5">
        <f t="shared" si="2"/>
        <v>-0.5478112454809032</v>
      </c>
      <c r="G147" s="54">
        <f t="shared" si="5"/>
        <v>0.30009716067533837</v>
      </c>
      <c r="I147" s="13">
        <f t="shared" si="12"/>
        <v>0.48000000000000026</v>
      </c>
      <c r="J147" s="54">
        <f t="shared" si="7"/>
        <v>61.314597985881065</v>
      </c>
      <c r="K147" s="64">
        <f t="shared" si="13"/>
        <v>1</v>
      </c>
      <c r="L147" s="67">
        <f t="shared" si="11"/>
        <v>0.7071067811865475</v>
      </c>
      <c r="M147" s="68">
        <f t="shared" si="8"/>
        <v>0.4999999999999999</v>
      </c>
    </row>
    <row r="148" spans="3:13" ht="13.5">
      <c r="C148" s="47">
        <f t="shared" si="4"/>
        <v>9.799999999999997</v>
      </c>
      <c r="D148" s="54">
        <f t="shared" si="1"/>
        <v>20.403595099999354</v>
      </c>
      <c r="E148" s="51">
        <f t="shared" si="9"/>
        <v>-0.06874153208151616</v>
      </c>
      <c r="F148" s="5">
        <f t="shared" si="2"/>
        <v>-0.5943998625418426</v>
      </c>
      <c r="G148" s="54">
        <f t="shared" si="5"/>
        <v>0.3533111965897614</v>
      </c>
      <c r="I148" s="13">
        <f t="shared" si="12"/>
        <v>0.49000000000000027</v>
      </c>
      <c r="J148" s="54">
        <f t="shared" si="7"/>
        <v>60.65941842497626</v>
      </c>
      <c r="K148" s="64">
        <f t="shared" si="13"/>
        <v>1</v>
      </c>
      <c r="L148" s="67">
        <f t="shared" si="11"/>
        <v>0.7071067811865475</v>
      </c>
      <c r="M148" s="68">
        <f t="shared" si="8"/>
        <v>0.4999999999999999</v>
      </c>
    </row>
    <row r="149" spans="3:13" ht="13.5">
      <c r="C149" s="47">
        <f t="shared" si="4"/>
        <v>9.999999999999996</v>
      </c>
      <c r="D149" s="54">
        <f t="shared" si="1"/>
        <v>20.819994999999338</v>
      </c>
      <c r="E149" s="51">
        <f t="shared" si="9"/>
        <v>-0.07346957948989427</v>
      </c>
      <c r="F149" s="5">
        <f t="shared" si="2"/>
        <v>-0.63528272686757</v>
      </c>
      <c r="G149" s="54">
        <f t="shared" si="5"/>
        <v>0.4035841430562956</v>
      </c>
      <c r="I149" s="13">
        <f t="shared" si="12"/>
        <v>0.5000000000000002</v>
      </c>
      <c r="J149" s="54">
        <f t="shared" si="7"/>
        <v>59.999999999999986</v>
      </c>
      <c r="K149" s="64">
        <f t="shared" si="13"/>
        <v>1</v>
      </c>
      <c r="L149" s="67">
        <f t="shared" si="11"/>
        <v>0.7071067811865475</v>
      </c>
      <c r="M149" s="68">
        <f t="shared" si="8"/>
        <v>0.4999999999999999</v>
      </c>
    </row>
    <row r="150" spans="3:13" ht="13.5">
      <c r="C150" s="47">
        <f t="shared" si="4"/>
        <v>10.199999999999996</v>
      </c>
      <c r="D150" s="54">
        <f t="shared" si="1"/>
        <v>21.236394899999322</v>
      </c>
      <c r="E150" s="51">
        <f t="shared" si="9"/>
        <v>-0.0775597026601536</v>
      </c>
      <c r="F150" s="5">
        <f t="shared" si="2"/>
        <v>-0.6706495360812254</v>
      </c>
      <c r="G150" s="54">
        <f t="shared" si="5"/>
        <v>0.4497708002459628</v>
      </c>
      <c r="I150" s="13">
        <f t="shared" si="12"/>
        <v>0.5100000000000002</v>
      </c>
      <c r="J150" s="54">
        <f t="shared" si="7"/>
        <v>59.336170257614015</v>
      </c>
      <c r="K150" s="64">
        <f t="shared" si="13"/>
        <v>1</v>
      </c>
      <c r="L150" s="67">
        <f t="shared" si="11"/>
        <v>0.7071067811865475</v>
      </c>
      <c r="M150" s="68">
        <f t="shared" si="8"/>
        <v>0.4999999999999999</v>
      </c>
    </row>
    <row r="151" spans="3:13" ht="13.5">
      <c r="C151" s="47">
        <f t="shared" si="4"/>
        <v>10.399999999999995</v>
      </c>
      <c r="D151" s="54">
        <f t="shared" si="1"/>
        <v>21.65279479999931</v>
      </c>
      <c r="E151" s="51">
        <f t="shared" si="9"/>
        <v>-0.08103773326775875</v>
      </c>
      <c r="F151" s="5">
        <f t="shared" si="2"/>
        <v>-0.7007236536121715</v>
      </c>
      <c r="G151" s="54">
        <f t="shared" si="5"/>
        <v>0.4910136387315905</v>
      </c>
      <c r="I151" s="13">
        <f t="shared" si="12"/>
        <v>0.5200000000000002</v>
      </c>
      <c r="J151" s="54">
        <f t="shared" si="7"/>
        <v>58.66774850240572</v>
      </c>
      <c r="K151" s="64">
        <f t="shared" si="13"/>
        <v>1</v>
      </c>
      <c r="L151" s="67">
        <f t="shared" si="11"/>
        <v>0.7071067811865475</v>
      </c>
      <c r="M151" s="68">
        <f t="shared" si="8"/>
        <v>0.4999999999999999</v>
      </c>
    </row>
    <row r="152" spans="3:13" ht="13.5">
      <c r="C152" s="47">
        <f t="shared" si="4"/>
        <v>10.599999999999994</v>
      </c>
      <c r="D152" s="54">
        <f t="shared" si="1"/>
        <v>22.069194699999294</v>
      </c>
      <c r="E152" s="51">
        <f t="shared" si="9"/>
        <v>-0.08393253664126872</v>
      </c>
      <c r="F152" s="5">
        <f t="shared" si="2"/>
        <v>-0.7257546745277303</v>
      </c>
      <c r="G152" s="54">
        <f t="shared" si="5"/>
        <v>0.5267198475988518</v>
      </c>
      <c r="I152" s="13">
        <f t="shared" si="12"/>
        <v>0.5300000000000002</v>
      </c>
      <c r="J152" s="54">
        <f t="shared" si="7"/>
        <v>57.994545172235746</v>
      </c>
      <c r="K152" s="64">
        <f t="shared" si="13"/>
        <v>1</v>
      </c>
      <c r="L152" s="67">
        <f t="shared" si="11"/>
        <v>0.7071067811865475</v>
      </c>
      <c r="M152" s="68">
        <f t="shared" si="8"/>
        <v>0.4999999999999999</v>
      </c>
    </row>
    <row r="153" spans="3:13" ht="13.5">
      <c r="C153" s="47">
        <f t="shared" si="4"/>
        <v>10.799999999999994</v>
      </c>
      <c r="D153" s="54">
        <f t="shared" si="1"/>
        <v>22.485594599999278</v>
      </c>
      <c r="E153" s="51">
        <f t="shared" si="9"/>
        <v>-0.08627524843861371</v>
      </c>
      <c r="F153" s="5">
        <f t="shared" si="2"/>
        <v>-0.7460118251636185</v>
      </c>
      <c r="G153" s="54">
        <f t="shared" si="5"/>
        <v>0.5565336432839534</v>
      </c>
      <c r="I153" s="13">
        <f t="shared" si="12"/>
        <v>0.5400000000000003</v>
      </c>
      <c r="J153" s="54">
        <f t="shared" si="7"/>
        <v>57.316361153742044</v>
      </c>
      <c r="K153" s="64">
        <f t="shared" si="13"/>
        <v>1</v>
      </c>
      <c r="L153" s="67">
        <f t="shared" si="11"/>
        <v>0.7071067811865475</v>
      </c>
      <c r="M153" s="68">
        <f t="shared" si="8"/>
        <v>0.4999999999999999</v>
      </c>
    </row>
    <row r="154" spans="3:13" ht="13.5">
      <c r="C154" s="47">
        <f t="shared" si="4"/>
        <v>10.999999999999993</v>
      </c>
      <c r="D154" s="54">
        <f t="shared" si="1"/>
        <v>22.901994499999265</v>
      </c>
      <c r="E154" s="51">
        <f t="shared" si="9"/>
        <v>-0.08809860226099302</v>
      </c>
      <c r="F154" s="5">
        <f t="shared" si="2"/>
        <v>-0.7617781490811912</v>
      </c>
      <c r="G154" s="54">
        <f t="shared" si="5"/>
        <v>0.5803059484175657</v>
      </c>
      <c r="I154" s="13">
        <f t="shared" si="12"/>
        <v>0.5500000000000003</v>
      </c>
      <c r="J154" s="54">
        <f t="shared" si="7"/>
        <v>56.63298703076823</v>
      </c>
      <c r="K154" s="64">
        <f t="shared" si="13"/>
        <v>1</v>
      </c>
      <c r="L154" s="67">
        <f t="shared" si="11"/>
        <v>0.7071067811865475</v>
      </c>
      <c r="M154" s="68">
        <f t="shared" si="8"/>
        <v>0.4999999999999999</v>
      </c>
    </row>
    <row r="155" spans="3:13" ht="13.5">
      <c r="C155" s="47">
        <f t="shared" si="4"/>
        <v>11.199999999999992</v>
      </c>
      <c r="D155" s="54">
        <f t="shared" si="1"/>
        <v>23.31839439999925</v>
      </c>
      <c r="E155" s="51">
        <f t="shared" si="9"/>
        <v>-0.08943634224614717</v>
      </c>
      <c r="F155" s="5">
        <f t="shared" si="2"/>
        <v>-0.7733454278312406</v>
      </c>
      <c r="G155" s="54">
        <f t="shared" si="5"/>
        <v>0.5980631507474846</v>
      </c>
      <c r="I155" s="13">
        <f t="shared" si="12"/>
        <v>0.5600000000000003</v>
      </c>
      <c r="J155" s="54">
        <f t="shared" si="7"/>
        <v>55.944202257432075</v>
      </c>
      <c r="K155" s="64">
        <f t="shared" si="13"/>
        <v>1</v>
      </c>
      <c r="L155" s="67">
        <f t="shared" si="11"/>
        <v>0.7071067811865475</v>
      </c>
      <c r="M155" s="68">
        <f t="shared" si="8"/>
        <v>0.4999999999999999</v>
      </c>
    </row>
    <row r="156" spans="3:13" ht="13.5">
      <c r="C156" s="47">
        <f t="shared" si="4"/>
        <v>11.399999999999991</v>
      </c>
      <c r="D156" s="54">
        <f t="shared" si="1"/>
        <v>23.734794299999237</v>
      </c>
      <c r="E156" s="51">
        <f t="shared" si="9"/>
        <v>-0.09032271442396814</v>
      </c>
      <c r="F156" s="5">
        <f t="shared" si="2"/>
        <v>-0.7810097827663753</v>
      </c>
      <c r="G156" s="54">
        <f t="shared" si="5"/>
        <v>0.6099762807767808</v>
      </c>
      <c r="I156" s="13">
        <f t="shared" si="12"/>
        <v>0.5700000000000003</v>
      </c>
      <c r="J156" s="54">
        <f t="shared" si="7"/>
        <v>55.249774246317514</v>
      </c>
      <c r="K156" s="64">
        <f t="shared" si="13"/>
        <v>1</v>
      </c>
      <c r="L156" s="67">
        <f t="shared" si="11"/>
        <v>0.7071067811865475</v>
      </c>
      <c r="M156" s="68">
        <f t="shared" si="8"/>
        <v>0.4999999999999999</v>
      </c>
    </row>
    <row r="157" spans="3:13" ht="13.5">
      <c r="C157" s="47">
        <f t="shared" si="4"/>
        <v>11.59999999999999</v>
      </c>
      <c r="D157" s="54">
        <f t="shared" si="1"/>
        <v>24.15119419999922</v>
      </c>
      <c r="E157" s="51">
        <f t="shared" si="9"/>
        <v>-0.09079203052556072</v>
      </c>
      <c r="F157" s="5">
        <f t="shared" si="2"/>
        <v>-0.7850679033497877</v>
      </c>
      <c r="G157" s="54">
        <f t="shared" si="5"/>
        <v>0.6163316128700316</v>
      </c>
      <c r="I157" s="13">
        <f t="shared" si="12"/>
        <v>0.5800000000000003</v>
      </c>
      <c r="J157" s="54">
        <f t="shared" si="7"/>
        <v>54.54945736082457</v>
      </c>
      <c r="K157" s="64">
        <f t="shared" si="13"/>
        <v>1</v>
      </c>
      <c r="L157" s="67">
        <f t="shared" si="11"/>
        <v>0.7071067811865475</v>
      </c>
      <c r="M157" s="68">
        <f t="shared" si="8"/>
        <v>0.4999999999999999</v>
      </c>
    </row>
    <row r="158" spans="3:13" ht="13.5">
      <c r="C158" s="47">
        <f t="shared" si="4"/>
        <v>11.79999999999999</v>
      </c>
      <c r="D158" s="54">
        <f t="shared" si="1"/>
        <v>24.567594099999205</v>
      </c>
      <c r="E158" s="51">
        <f t="shared" si="9"/>
        <v>-0.09087829797621359</v>
      </c>
      <c r="F158" s="5">
        <f t="shared" si="2"/>
        <v>-0.7858138477484243</v>
      </c>
      <c r="G158" s="54">
        <f t="shared" si="5"/>
        <v>0.6175034033131838</v>
      </c>
      <c r="I158" s="13">
        <f t="shared" si="12"/>
        <v>0.5900000000000003</v>
      </c>
      <c r="J158" s="54">
        <f t="shared" si="7"/>
        <v>53.84299179900115</v>
      </c>
      <c r="K158" s="64">
        <f t="shared" si="13"/>
        <v>1</v>
      </c>
      <c r="L158" s="67">
        <f t="shared" si="11"/>
        <v>0.7071067811865475</v>
      </c>
      <c r="M158" s="68">
        <f t="shared" si="8"/>
        <v>0.4999999999999999</v>
      </c>
    </row>
    <row r="159" spans="3:13" ht="13.5">
      <c r="C159" s="47">
        <f t="shared" si="4"/>
        <v>11.99999999999999</v>
      </c>
      <c r="D159" s="54">
        <f t="shared" si="1"/>
        <v>24.983993999999193</v>
      </c>
      <c r="E159" s="51">
        <f t="shared" si="9"/>
        <v>-0.09061490994334996</v>
      </c>
      <c r="F159" s="5">
        <f t="shared" si="2"/>
        <v>-0.7835363627144327</v>
      </c>
      <c r="G159" s="54">
        <f t="shared" si="5"/>
        <v>0.6139292316957631</v>
      </c>
      <c r="I159" s="13">
        <f t="shared" si="12"/>
        <v>0.6000000000000003</v>
      </c>
      <c r="J159" s="54">
        <f t="shared" si="7"/>
        <v>53.13010235415595</v>
      </c>
      <c r="K159" s="64">
        <f t="shared" si="13"/>
        <v>1</v>
      </c>
      <c r="L159" s="67">
        <f t="shared" si="11"/>
        <v>0.7071067811865475</v>
      </c>
      <c r="M159" s="68">
        <f t="shared" si="8"/>
        <v>0.4999999999999999</v>
      </c>
    </row>
    <row r="160" spans="3:13" ht="13.5">
      <c r="C160" s="47">
        <f t="shared" si="4"/>
        <v>12.199999999999989</v>
      </c>
      <c r="D160" s="54">
        <f t="shared" si="1"/>
        <v>25.400393899999177</v>
      </c>
      <c r="E160" s="51">
        <f t="shared" si="9"/>
        <v>-0.0900343895274756</v>
      </c>
      <c r="F160" s="5">
        <f t="shared" si="2"/>
        <v>-0.7785166716346752</v>
      </c>
      <c r="G160" s="54">
        <f t="shared" si="5"/>
        <v>0.6060882080131327</v>
      </c>
      <c r="I160" s="13">
        <f t="shared" si="12"/>
        <v>0.6100000000000003</v>
      </c>
      <c r="J160" s="54">
        <f t="shared" si="7"/>
        <v>52.41049703514311</v>
      </c>
      <c r="K160" s="64">
        <f t="shared" si="13"/>
        <v>1</v>
      </c>
      <c r="L160" s="67">
        <f t="shared" si="11"/>
        <v>0.7071067811865475</v>
      </c>
      <c r="M160" s="68">
        <f t="shared" si="8"/>
        <v>0.4999999999999999</v>
      </c>
    </row>
    <row r="161" spans="3:13" ht="13.5">
      <c r="C161" s="47">
        <f t="shared" si="4"/>
        <v>12.399999999999988</v>
      </c>
      <c r="D161" s="54">
        <f t="shared" si="1"/>
        <v>25.816793799999164</v>
      </c>
      <c r="E161" s="51">
        <f t="shared" si="9"/>
        <v>-0.08916818245679459</v>
      </c>
      <c r="F161" s="5">
        <f t="shared" si="2"/>
        <v>-0.7710266819856955</v>
      </c>
      <c r="G161" s="54">
        <f t="shared" si="5"/>
        <v>0.5944821443338708</v>
      </c>
      <c r="I161" s="13">
        <f t="shared" si="12"/>
        <v>0.6200000000000003</v>
      </c>
      <c r="J161" s="54">
        <f t="shared" si="7"/>
        <v>51.68386552633424</v>
      </c>
      <c r="K161" s="64">
        <f t="shared" si="13"/>
        <v>1</v>
      </c>
      <c r="L161" s="67">
        <f t="shared" si="11"/>
        <v>0.7071067811865475</v>
      </c>
      <c r="M161" s="68">
        <f t="shared" si="8"/>
        <v>0.4999999999999999</v>
      </c>
    </row>
    <row r="162" spans="3:13" ht="13.5">
      <c r="C162" s="47">
        <f t="shared" si="4"/>
        <v>12.599999999999987</v>
      </c>
      <c r="D162" s="54">
        <f t="shared" si="1"/>
        <v>26.23319369999915</v>
      </c>
      <c r="E162" s="51">
        <f t="shared" si="9"/>
        <v>-0.088046492957563</v>
      </c>
      <c r="F162" s="5">
        <f t="shared" si="2"/>
        <v>-0.7613275661241629</v>
      </c>
      <c r="G162" s="54">
        <f t="shared" si="5"/>
        <v>0.5796196629405416</v>
      </c>
      <c r="I162" s="13">
        <f t="shared" si="12"/>
        <v>0.6300000000000003</v>
      </c>
      <c r="J162" s="54">
        <f t="shared" si="7"/>
        <v>50.94987746384648</v>
      </c>
      <c r="K162" s="64">
        <f t="shared" si="13"/>
        <v>1</v>
      </c>
      <c r="L162" s="67">
        <f t="shared" si="11"/>
        <v>0.7071067811865475</v>
      </c>
      <c r="M162" s="68">
        <f t="shared" si="8"/>
        <v>0.4999999999999999</v>
      </c>
    </row>
    <row r="163" spans="3:13" ht="13.5">
      <c r="C163" s="47">
        <f t="shared" si="4"/>
        <v>12.799999999999986</v>
      </c>
      <c r="D163" s="54">
        <f aca="true" t="shared" si="14" ref="D163:D226">C163*$E$89/2</f>
        <v>26.649593599999132</v>
      </c>
      <c r="E163" s="51">
        <f t="shared" si="9"/>
        <v>-0.0866981578085706</v>
      </c>
      <c r="F163" s="5">
        <f aca="true" t="shared" si="15" ref="F163:F226">E163/$E$97</f>
        <v>-0.7496686722509359</v>
      </c>
      <c r="G163" s="54">
        <f t="shared" si="5"/>
        <v>0.5620031181544812</v>
      </c>
      <c r="I163" s="13">
        <f t="shared" si="12"/>
        <v>0.6400000000000003</v>
      </c>
      <c r="J163" s="54">
        <f t="shared" si="7"/>
        <v>50.20818050044274</v>
      </c>
      <c r="K163" s="64">
        <f t="shared" si="13"/>
        <v>1</v>
      </c>
      <c r="L163" s="67">
        <f aca="true" t="shared" si="16" ref="L163:L194">K163/$K$97</f>
        <v>0.7071067811865475</v>
      </c>
      <c r="M163" s="68">
        <f t="shared" si="8"/>
        <v>0.4999999999999999</v>
      </c>
    </row>
    <row r="164" spans="3:13" ht="13.5">
      <c r="C164" s="47">
        <f aca="true" t="shared" si="17" ref="C164:C227">C163+$E$93</f>
        <v>12.999999999999986</v>
      </c>
      <c r="D164" s="54">
        <f t="shared" si="14"/>
        <v>27.06599349999912</v>
      </c>
      <c r="E164" s="51">
        <f t="shared" si="9"/>
        <v>-0.08515055393821777</v>
      </c>
      <c r="F164" s="5">
        <f t="shared" si="15"/>
        <v>-0.7362867254139627</v>
      </c>
      <c r="G164" s="54">
        <f aca="true" t="shared" si="18" ref="G164:G227">F164^2</f>
        <v>0.5421181420208161</v>
      </c>
      <c r="I164" s="13">
        <f aca="true" t="shared" si="19" ref="I164:I197">I163+$J$94</f>
        <v>0.6500000000000004</v>
      </c>
      <c r="J164" s="54">
        <f aca="true" t="shared" si="20" ref="J164:J227">ACOS(I164)*180/PI()</f>
        <v>49.45839812649545</v>
      </c>
      <c r="K164" s="64">
        <f t="shared" si="13"/>
        <v>1</v>
      </c>
      <c r="L164" s="67">
        <f t="shared" si="16"/>
        <v>0.7071067811865475</v>
      </c>
      <c r="M164" s="68">
        <f aca="true" t="shared" si="21" ref="M164:M227">L164^2</f>
        <v>0.4999999999999999</v>
      </c>
    </row>
    <row r="165" spans="3:13" ht="13.5">
      <c r="C165" s="47">
        <f t="shared" si="17"/>
        <v>13.199999999999985</v>
      </c>
      <c r="D165" s="54">
        <f t="shared" si="14"/>
        <v>27.482393399999104</v>
      </c>
      <c r="E165" s="51">
        <f aca="true" t="shared" si="22" ref="E165:E228">(E163*($E$93/C165-1)+E164*(2-$E$89*$E$93^2/C165+$E$93^2/4+$E$93^2*$E$90*($E$90+1)/C165^2))/($E$93/C165+1)</f>
        <v>-0.08342953527757085</v>
      </c>
      <c r="F165" s="5">
        <f t="shared" si="15"/>
        <v>-0.7214052814841504</v>
      </c>
      <c r="G165" s="54">
        <f t="shared" si="18"/>
        <v>0.5204255801532263</v>
      </c>
      <c r="I165" s="13">
        <f t="shared" si="19"/>
        <v>0.6600000000000004</v>
      </c>
      <c r="J165" s="54">
        <f t="shared" si="20"/>
        <v>48.700127208294106</v>
      </c>
      <c r="K165" s="64">
        <f aca="true" t="shared" si="23" ref="K165:K196">((K163-2*K164)*(1-I165^2)/$J$94^2+I165*K163/$J$94+($J$89*($J$89+1)-$J$90^2/(1-I165^2))*K164)/(I165/$J$94-(1-I165^2)/$J$94^2)</f>
        <v>1</v>
      </c>
      <c r="L165" s="67">
        <f t="shared" si="16"/>
        <v>0.7071067811865475</v>
      </c>
      <c r="M165" s="68">
        <f t="shared" si="21"/>
        <v>0.4999999999999999</v>
      </c>
    </row>
    <row r="166" spans="3:13" ht="13.5">
      <c r="C166" s="47">
        <f t="shared" si="17"/>
        <v>13.399999999999984</v>
      </c>
      <c r="D166" s="54">
        <f t="shared" si="14"/>
        <v>27.898793299999088</v>
      </c>
      <c r="E166" s="51">
        <f t="shared" si="22"/>
        <v>-0.08155939493551238</v>
      </c>
      <c r="F166" s="5">
        <f t="shared" si="15"/>
        <v>-0.7052344000883835</v>
      </c>
      <c r="G166" s="54">
        <f t="shared" si="18"/>
        <v>0.4973555590680221</v>
      </c>
      <c r="I166" s="13">
        <f t="shared" si="19"/>
        <v>0.6700000000000004</v>
      </c>
      <c r="J166" s="54">
        <f t="shared" si="20"/>
        <v>47.9329351975048</v>
      </c>
      <c r="K166" s="64">
        <f t="shared" si="23"/>
        <v>1</v>
      </c>
      <c r="L166" s="67">
        <f t="shared" si="16"/>
        <v>0.7071067811865475</v>
      </c>
      <c r="M166" s="68">
        <f t="shared" si="21"/>
        <v>0.4999999999999999</v>
      </c>
    </row>
    <row r="167" spans="3:13" ht="13.5">
      <c r="C167" s="47">
        <f t="shared" si="17"/>
        <v>13.599999999999984</v>
      </c>
      <c r="D167" s="54">
        <f t="shared" si="14"/>
        <v>28.315193199999076</v>
      </c>
      <c r="E167" s="51">
        <f t="shared" si="22"/>
        <v>-0.07956284910721989</v>
      </c>
      <c r="F167" s="5">
        <f t="shared" si="15"/>
        <v>-0.6879705054680503</v>
      </c>
      <c r="G167" s="54">
        <f t="shared" si="18"/>
        <v>0.4733034163939646</v>
      </c>
      <c r="I167" s="13">
        <f t="shared" si="19"/>
        <v>0.6800000000000004</v>
      </c>
      <c r="J167" s="54">
        <f t="shared" si="20"/>
        <v>47.15635695640363</v>
      </c>
      <c r="K167" s="64">
        <f t="shared" si="23"/>
        <v>1</v>
      </c>
      <c r="L167" s="67">
        <f t="shared" si="16"/>
        <v>0.7071067811865475</v>
      </c>
      <c r="M167" s="68">
        <f t="shared" si="21"/>
        <v>0.4999999999999999</v>
      </c>
    </row>
    <row r="168" spans="3:13" ht="13.5">
      <c r="C168" s="47">
        <f t="shared" si="17"/>
        <v>13.799999999999983</v>
      </c>
      <c r="D168" s="54">
        <f t="shared" si="14"/>
        <v>28.73159309999906</v>
      </c>
      <c r="E168" s="51">
        <f t="shared" si="22"/>
        <v>-0.07746103946059375</v>
      </c>
      <c r="F168" s="5">
        <f t="shared" si="15"/>
        <v>-0.6697964071142019</v>
      </c>
      <c r="G168" s="54">
        <f t="shared" si="18"/>
        <v>0.44862722698309365</v>
      </c>
      <c r="I168" s="13">
        <f t="shared" si="19"/>
        <v>0.6900000000000004</v>
      </c>
      <c r="J168" s="54">
        <f t="shared" si="20"/>
        <v>46.36989113214566</v>
      </c>
      <c r="K168" s="64">
        <f t="shared" si="23"/>
        <v>1</v>
      </c>
      <c r="L168" s="67">
        <f t="shared" si="16"/>
        <v>0.7071067811865475</v>
      </c>
      <c r="M168" s="68">
        <f t="shared" si="21"/>
        <v>0.4999999999999999</v>
      </c>
    </row>
    <row r="169" spans="3:13" ht="13.5">
      <c r="C169" s="47">
        <f t="shared" si="17"/>
        <v>13.999999999999982</v>
      </c>
      <c r="D169" s="54">
        <f t="shared" si="14"/>
        <v>29.147992999999047</v>
      </c>
      <c r="E169" s="51">
        <f t="shared" si="22"/>
        <v>-0.07527355106389853</v>
      </c>
      <c r="F169" s="5">
        <f t="shared" si="15"/>
        <v>-0.6508814547857371</v>
      </c>
      <c r="G169" s="54">
        <f t="shared" si="18"/>
        <v>0.42364666818399754</v>
      </c>
      <c r="I169" s="13">
        <f t="shared" si="19"/>
        <v>0.7000000000000004</v>
      </c>
      <c r="J169" s="54">
        <f t="shared" si="20"/>
        <v>45.57299599919426</v>
      </c>
      <c r="K169" s="64">
        <f t="shared" si="23"/>
        <v>1</v>
      </c>
      <c r="L169" s="67">
        <f t="shared" si="16"/>
        <v>0.7071067811865475</v>
      </c>
      <c r="M169" s="68">
        <f t="shared" si="21"/>
        <v>0.4999999999999999</v>
      </c>
    </row>
    <row r="170" spans="3:13" ht="13.5">
      <c r="C170" s="47">
        <f t="shared" si="17"/>
        <v>14.199999999999982</v>
      </c>
      <c r="D170" s="54">
        <f t="shared" si="14"/>
        <v>29.56439289999903</v>
      </c>
      <c r="E170" s="51">
        <f t="shared" si="22"/>
        <v>-0.073018443219668</v>
      </c>
      <c r="F170" s="5">
        <f t="shared" si="15"/>
        <v>-0.6313818051265161</v>
      </c>
      <c r="G170" s="54">
        <f t="shared" si="18"/>
        <v>0.39864298384481794</v>
      </c>
      <c r="I170" s="13">
        <f t="shared" si="19"/>
        <v>0.7100000000000004</v>
      </c>
      <c r="J170" s="54">
        <f t="shared" si="20"/>
        <v>44.76508467132839</v>
      </c>
      <c r="K170" s="64">
        <f t="shared" si="23"/>
        <v>1</v>
      </c>
      <c r="L170" s="67">
        <f t="shared" si="16"/>
        <v>0.7071067811865475</v>
      </c>
      <c r="M170" s="68">
        <f t="shared" si="21"/>
        <v>0.4999999999999999</v>
      </c>
    </row>
    <row r="171" spans="3:13" ht="13.5">
      <c r="C171" s="47">
        <f t="shared" si="17"/>
        <v>14.39999999999998</v>
      </c>
      <c r="D171" s="54">
        <f t="shared" si="14"/>
        <v>29.980792799999016</v>
      </c>
      <c r="E171" s="51">
        <f t="shared" si="22"/>
        <v>-0.07071229085347819</v>
      </c>
      <c r="F171" s="5">
        <f t="shared" si="15"/>
        <v>-0.6114407795491658</v>
      </c>
      <c r="G171" s="54">
        <f t="shared" si="18"/>
        <v>0.3738598268956915</v>
      </c>
      <c r="I171" s="13">
        <f t="shared" si="19"/>
        <v>0.7200000000000004</v>
      </c>
      <c r="J171" s="54">
        <f t="shared" si="20"/>
        <v>43.9455195623088</v>
      </c>
      <c r="K171" s="64">
        <f t="shared" si="23"/>
        <v>1</v>
      </c>
      <c r="L171" s="67">
        <f t="shared" si="16"/>
        <v>0.7071067811865475</v>
      </c>
      <c r="M171" s="68">
        <f t="shared" si="21"/>
        <v>0.4999999999999999</v>
      </c>
    </row>
    <row r="172" spans="3:13" ht="13.5">
      <c r="C172" s="47">
        <f t="shared" si="17"/>
        <v>14.59999999999998</v>
      </c>
      <c r="D172" s="54">
        <f t="shared" si="14"/>
        <v>30.397192699999003</v>
      </c>
      <c r="E172" s="51">
        <f t="shared" si="22"/>
        <v>-0.06837023437073571</v>
      </c>
      <c r="F172" s="5">
        <f t="shared" si="15"/>
        <v>-0.5911892953408048</v>
      </c>
      <c r="G172" s="54">
        <f t="shared" si="18"/>
        <v>0.3495047829255573</v>
      </c>
      <c r="I172" s="13">
        <f t="shared" si="19"/>
        <v>0.7300000000000004</v>
      </c>
      <c r="J172" s="54">
        <f t="shared" si="20"/>
        <v>43.11360594589868</v>
      </c>
      <c r="K172" s="64">
        <f t="shared" si="23"/>
        <v>1</v>
      </c>
      <c r="L172" s="67">
        <f t="shared" si="16"/>
        <v>0.7071067811865475</v>
      </c>
      <c r="M172" s="68">
        <f t="shared" si="21"/>
        <v>0.4999999999999999</v>
      </c>
    </row>
    <row r="173" spans="3:13" ht="13.5">
      <c r="C173" s="47">
        <f t="shared" si="17"/>
        <v>14.79999999999998</v>
      </c>
      <c r="D173" s="54">
        <f t="shared" si="14"/>
        <v>30.813592599998987</v>
      </c>
      <c r="E173" s="51">
        <f t="shared" si="22"/>
        <v>-0.06600603613985895</v>
      </c>
      <c r="F173" s="5">
        <f t="shared" si="15"/>
        <v>-0.5707463540664034</v>
      </c>
      <c r="G173" s="54">
        <f t="shared" si="18"/>
        <v>0.3257514006800923</v>
      </c>
      <c r="I173" s="13">
        <f t="shared" si="19"/>
        <v>0.7400000000000004</v>
      </c>
      <c r="J173" s="54">
        <f t="shared" si="20"/>
        <v>42.268584429572435</v>
      </c>
      <c r="K173" s="64">
        <f t="shared" si="23"/>
        <v>1</v>
      </c>
      <c r="L173" s="67">
        <f t="shared" si="16"/>
        <v>0.7071067811865475</v>
      </c>
      <c r="M173" s="68">
        <f t="shared" si="21"/>
        <v>0.4999999999999999</v>
      </c>
    </row>
    <row r="174" spans="3:13" ht="13.5">
      <c r="C174" s="47">
        <f t="shared" si="17"/>
        <v>14.999999999999979</v>
      </c>
      <c r="D174" s="54">
        <f t="shared" si="14"/>
        <v>31.229992499998975</v>
      </c>
      <c r="E174" s="51">
        <f t="shared" si="22"/>
        <v>-0.0636321419862267</v>
      </c>
      <c r="F174" s="5">
        <f t="shared" si="15"/>
        <v>-0.550219573299652</v>
      </c>
      <c r="G174" s="54">
        <f t="shared" si="18"/>
        <v>0.3027415788420511</v>
      </c>
      <c r="I174" s="13">
        <f t="shared" si="19"/>
        <v>0.7500000000000004</v>
      </c>
      <c r="J174" s="54">
        <f t="shared" si="20"/>
        <v>41.40962210927082</v>
      </c>
      <c r="K174" s="64">
        <f t="shared" si="23"/>
        <v>1</v>
      </c>
      <c r="L174" s="67">
        <f t="shared" si="16"/>
        <v>0.7071067811865475</v>
      </c>
      <c r="M174" s="68">
        <f t="shared" si="21"/>
        <v>0.4999999999999999</v>
      </c>
    </row>
    <row r="175" spans="3:13" ht="13.5">
      <c r="C175" s="47">
        <f t="shared" si="17"/>
        <v>15.199999999999978</v>
      </c>
      <c r="D175" s="54">
        <f t="shared" si="14"/>
        <v>31.64639239999896</v>
      </c>
      <c r="E175" s="51">
        <f t="shared" si="22"/>
        <v>-0.06125974628840092</v>
      </c>
      <c r="F175" s="5">
        <f t="shared" si="15"/>
        <v>-0.5297057495022671</v>
      </c>
      <c r="G175" s="54">
        <f t="shared" si="18"/>
        <v>0.28058818105575856</v>
      </c>
      <c r="I175" s="13">
        <f t="shared" si="19"/>
        <v>0.7600000000000005</v>
      </c>
      <c r="J175" s="54">
        <f t="shared" si="20"/>
        <v>40.53580211131652</v>
      </c>
      <c r="K175" s="64">
        <f t="shared" si="23"/>
        <v>1</v>
      </c>
      <c r="L175" s="67">
        <f t="shared" si="16"/>
        <v>0.7071067811865475</v>
      </c>
      <c r="M175" s="68">
        <f t="shared" si="21"/>
        <v>0.4999999999999999</v>
      </c>
    </row>
    <row r="176" spans="3:13" ht="13.5">
      <c r="C176" s="47">
        <f t="shared" si="17"/>
        <v>15.399999999999977</v>
      </c>
      <c r="D176" s="54">
        <f t="shared" si="14"/>
        <v>32.06279229999895</v>
      </c>
      <c r="E176" s="51">
        <f t="shared" si="22"/>
        <v>-0.05889885945699425</v>
      </c>
      <c r="F176" s="5">
        <f t="shared" si="15"/>
        <v>-0.5092914415057437</v>
      </c>
      <c r="G176" s="54">
        <f t="shared" si="18"/>
        <v>0.25937777239099835</v>
      </c>
      <c r="I176" s="13">
        <f t="shared" si="19"/>
        <v>0.7700000000000005</v>
      </c>
      <c r="J176" s="54">
        <f t="shared" si="20"/>
        <v>39.646111146973674</v>
      </c>
      <c r="K176" s="64">
        <f t="shared" si="23"/>
        <v>1</v>
      </c>
      <c r="L176" s="67">
        <f t="shared" si="16"/>
        <v>0.7071067811865475</v>
      </c>
      <c r="M176" s="68">
        <f t="shared" si="21"/>
        <v>0.4999999999999999</v>
      </c>
    </row>
    <row r="177" spans="3:13" ht="13.5">
      <c r="C177" s="47">
        <f t="shared" si="17"/>
        <v>15.599999999999977</v>
      </c>
      <c r="D177" s="54">
        <f t="shared" si="14"/>
        <v>32.47919219999893</v>
      </c>
      <c r="E177" s="51">
        <f t="shared" si="22"/>
        <v>-0.05655837674790731</v>
      </c>
      <c r="F177" s="5">
        <f t="shared" si="15"/>
        <v>-0.48905356553124363</v>
      </c>
      <c r="G177" s="54">
        <f t="shared" si="18"/>
        <v>0.2391733899588224</v>
      </c>
      <c r="I177" s="13">
        <f t="shared" si="19"/>
        <v>0.7800000000000005</v>
      </c>
      <c r="J177" s="54">
        <f t="shared" si="20"/>
        <v>38.73942459785561</v>
      </c>
      <c r="K177" s="64">
        <f t="shared" si="23"/>
        <v>1</v>
      </c>
      <c r="L177" s="67">
        <f t="shared" si="16"/>
        <v>0.7071067811865475</v>
      </c>
      <c r="M177" s="68">
        <f t="shared" si="21"/>
        <v>0.4999999999999999</v>
      </c>
    </row>
    <row r="178" spans="3:13" ht="13.5">
      <c r="C178" s="47">
        <f t="shared" si="17"/>
        <v>15.799999999999976</v>
      </c>
      <c r="D178" s="54">
        <f t="shared" si="14"/>
        <v>32.895592099998915</v>
      </c>
      <c r="E178" s="51">
        <f t="shared" si="22"/>
        <v>-0.054246147516383375</v>
      </c>
      <c r="F178" s="5">
        <f t="shared" si="15"/>
        <v>-0.469059994021181</v>
      </c>
      <c r="G178" s="54">
        <f t="shared" si="18"/>
        <v>0.22001727799115034</v>
      </c>
      <c r="I178" s="13">
        <f t="shared" si="19"/>
        <v>0.7900000000000005</v>
      </c>
      <c r="J178" s="54">
        <f t="shared" si="20"/>
        <v>37.8144885060141</v>
      </c>
      <c r="K178" s="64">
        <f t="shared" si="23"/>
        <v>1</v>
      </c>
      <c r="L178" s="67">
        <f t="shared" si="16"/>
        <v>0.7071067811865475</v>
      </c>
      <c r="M178" s="68">
        <f t="shared" si="21"/>
        <v>0.4999999999999999</v>
      </c>
    </row>
    <row r="179" spans="3:13" ht="13.5">
      <c r="C179" s="47">
        <f t="shared" si="17"/>
        <v>15.999999999999975</v>
      </c>
      <c r="D179" s="54">
        <f t="shared" si="14"/>
        <v>33.3119919999989</v>
      </c>
      <c r="E179" s="51">
        <f t="shared" si="22"/>
        <v>-0.05196904415737477</v>
      </c>
      <c r="F179" s="5">
        <f t="shared" si="15"/>
        <v>-0.4493701517583807</v>
      </c>
      <c r="G179" s="54">
        <f t="shared" si="18"/>
        <v>0.20193353329135008</v>
      </c>
      <c r="I179" s="13">
        <f t="shared" si="19"/>
        <v>0.8000000000000005</v>
      </c>
      <c r="J179" s="54">
        <f t="shared" si="20"/>
        <v>36.86989764584397</v>
      </c>
      <c r="K179" s="64">
        <f t="shared" si="23"/>
        <v>1</v>
      </c>
      <c r="L179" s="67">
        <f t="shared" si="16"/>
        <v>0.7071067811865475</v>
      </c>
      <c r="M179" s="68">
        <f t="shared" si="21"/>
        <v>0.4999999999999999</v>
      </c>
    </row>
    <row r="180" spans="3:13" ht="13.5">
      <c r="C180" s="47">
        <f t="shared" si="17"/>
        <v>16.199999999999974</v>
      </c>
      <c r="D180" s="54">
        <f t="shared" si="14"/>
        <v>33.72839189999888</v>
      </c>
      <c r="E180" s="51">
        <f t="shared" si="22"/>
        <v>-0.04973303010208616</v>
      </c>
      <c r="F180" s="5">
        <f t="shared" si="15"/>
        <v>-0.4300356038241115</v>
      </c>
      <c r="G180" s="54">
        <f t="shared" si="18"/>
        <v>0.18493062055636816</v>
      </c>
      <c r="I180" s="13">
        <f t="shared" si="19"/>
        <v>0.8100000000000005</v>
      </c>
      <c r="J180" s="54">
        <f t="shared" si="20"/>
        <v>35.90406858331712</v>
      </c>
      <c r="K180" s="64">
        <f t="shared" si="23"/>
        <v>1</v>
      </c>
      <c r="L180" s="67">
        <f t="shared" si="16"/>
        <v>0.7071067811865475</v>
      </c>
      <c r="M180" s="68">
        <f t="shared" si="21"/>
        <v>0.4999999999999999</v>
      </c>
    </row>
    <row r="181" spans="3:13" ht="13.5">
      <c r="C181" s="47">
        <f t="shared" si="17"/>
        <v>16.399999999999974</v>
      </c>
      <c r="D181" s="54">
        <f t="shared" si="14"/>
        <v>34.14479179999887</v>
      </c>
      <c r="E181" s="51">
        <f t="shared" si="22"/>
        <v>-0.04754322635127802</v>
      </c>
      <c r="F181" s="5">
        <f t="shared" si="15"/>
        <v>-0.41110063090365834</v>
      </c>
      <c r="G181" s="54">
        <f t="shared" si="18"/>
        <v>0.16900372872938593</v>
      </c>
      <c r="I181" s="13">
        <f t="shared" si="19"/>
        <v>0.8200000000000005</v>
      </c>
      <c r="J181" s="54">
        <f t="shared" si="20"/>
        <v>34.91520624744413</v>
      </c>
      <c r="K181" s="64">
        <f t="shared" si="23"/>
        <v>1</v>
      </c>
      <c r="L181" s="67">
        <f t="shared" si="16"/>
        <v>0.7071067811865475</v>
      </c>
      <c r="M181" s="68">
        <f t="shared" si="21"/>
        <v>0.4999999999999999</v>
      </c>
    </row>
    <row r="182" spans="3:13" ht="13.5">
      <c r="C182" s="47">
        <f t="shared" si="17"/>
        <v>16.599999999999973</v>
      </c>
      <c r="D182" s="54">
        <f t="shared" si="14"/>
        <v>34.56119169999886</v>
      </c>
      <c r="E182" s="51">
        <f t="shared" si="22"/>
        <v>-0.04540397612399941</v>
      </c>
      <c r="F182" s="5">
        <f t="shared" si="15"/>
        <v>-0.3926027882962352</v>
      </c>
      <c r="G182" s="54">
        <f t="shared" si="18"/>
        <v>0.15413694937797845</v>
      </c>
      <c r="I182" s="13">
        <f t="shared" si="19"/>
        <v>0.8300000000000005</v>
      </c>
      <c r="J182" s="54">
        <f t="shared" si="20"/>
        <v>33.90126199686621</v>
      </c>
      <c r="K182" s="64">
        <f t="shared" si="23"/>
        <v>1</v>
      </c>
      <c r="L182" s="67">
        <f t="shared" si="16"/>
        <v>0.7071067811865475</v>
      </c>
      <c r="M182" s="68">
        <f t="shared" si="21"/>
        <v>0.4999999999999999</v>
      </c>
    </row>
    <row r="183" spans="3:13" ht="13.5">
      <c r="C183" s="47">
        <f t="shared" si="17"/>
        <v>16.799999999999972</v>
      </c>
      <c r="D183" s="54">
        <f t="shared" si="14"/>
        <v>34.97759159999884</v>
      </c>
      <c r="E183" s="51">
        <f t="shared" si="22"/>
        <v>-0.04331890728687898</v>
      </c>
      <c r="F183" s="5">
        <f t="shared" si="15"/>
        <v>-0.37457344573364904</v>
      </c>
      <c r="G183" s="54">
        <f t="shared" si="18"/>
        <v>0.14030526624877893</v>
      </c>
      <c r="I183" s="13">
        <f t="shared" si="19"/>
        <v>0.8400000000000005</v>
      </c>
      <c r="J183" s="54">
        <f t="shared" si="20"/>
        <v>32.85988037888905</v>
      </c>
      <c r="K183" s="64">
        <f t="shared" si="23"/>
        <v>1</v>
      </c>
      <c r="L183" s="67">
        <f t="shared" si="16"/>
        <v>0.7071067811865475</v>
      </c>
      <c r="M183" s="68">
        <f t="shared" si="21"/>
        <v>0.4999999999999999</v>
      </c>
    </row>
    <row r="184" spans="3:13" ht="13.5">
      <c r="C184" s="47">
        <f t="shared" si="17"/>
        <v>16.99999999999997</v>
      </c>
      <c r="D184" s="54">
        <f t="shared" si="14"/>
        <v>35.393991499998826</v>
      </c>
      <c r="E184" s="51">
        <f t="shared" si="22"/>
        <v>-0.041290992304913884</v>
      </c>
      <c r="F184" s="5">
        <f t="shared" si="15"/>
        <v>-0.35703830576765005</v>
      </c>
      <c r="G184" s="54">
        <f t="shared" si="18"/>
        <v>0.12747635178543398</v>
      </c>
      <c r="I184" s="13">
        <f t="shared" si="19"/>
        <v>0.8500000000000005</v>
      </c>
      <c r="J184" s="54">
        <f t="shared" si="20"/>
        <v>31.788330617051557</v>
      </c>
      <c r="K184" s="64">
        <f t="shared" si="23"/>
        <v>1</v>
      </c>
      <c r="L184" s="67">
        <f t="shared" si="16"/>
        <v>0.7071067811865475</v>
      </c>
      <c r="M184" s="68">
        <f t="shared" si="21"/>
        <v>0.4999999999999999</v>
      </c>
    </row>
    <row r="185" spans="3:13" ht="13.5">
      <c r="C185" s="47">
        <f t="shared" si="17"/>
        <v>17.19999999999997</v>
      </c>
      <c r="D185" s="54">
        <f t="shared" si="14"/>
        <v>35.810391399998814</v>
      </c>
      <c r="E185" s="51">
        <f t="shared" si="22"/>
        <v>-0.03932260552079732</v>
      </c>
      <c r="F185" s="5">
        <f t="shared" si="15"/>
        <v>-0.3400178990574733</v>
      </c>
      <c r="G185" s="54">
        <f t="shared" si="18"/>
        <v>0.11561217167945811</v>
      </c>
      <c r="I185" s="13">
        <f t="shared" si="19"/>
        <v>0.8600000000000005</v>
      </c>
      <c r="J185" s="54">
        <f t="shared" si="20"/>
        <v>30.683417108975753</v>
      </c>
      <c r="K185" s="64">
        <f t="shared" si="23"/>
        <v>1</v>
      </c>
      <c r="L185" s="67">
        <f t="shared" si="16"/>
        <v>0.7071067811865475</v>
      </c>
      <c r="M185" s="68">
        <f t="shared" si="21"/>
        <v>0.4999999999999999</v>
      </c>
    </row>
    <row r="186" spans="3:13" ht="13.5">
      <c r="C186" s="47">
        <f t="shared" si="17"/>
        <v>17.39999999999997</v>
      </c>
      <c r="D186" s="54">
        <f t="shared" si="14"/>
        <v>36.2267912999988</v>
      </c>
      <c r="E186" s="51">
        <f t="shared" si="22"/>
        <v>-0.037415577627114026</v>
      </c>
      <c r="F186" s="5">
        <f t="shared" si="15"/>
        <v>-0.32352805538444285</v>
      </c>
      <c r="G186" s="54">
        <f t="shared" si="18"/>
        <v>0.10467040262083911</v>
      </c>
      <c r="I186" s="13">
        <f t="shared" si="19"/>
        <v>0.8700000000000006</v>
      </c>
      <c r="J186" s="54">
        <f t="shared" si="20"/>
        <v>29.541360500142726</v>
      </c>
      <c r="K186" s="64">
        <f t="shared" si="23"/>
        <v>1</v>
      </c>
      <c r="L186" s="67">
        <f t="shared" si="16"/>
        <v>0.7071067811865475</v>
      </c>
      <c r="M186" s="68">
        <f t="shared" si="21"/>
        <v>0.4999999999999999</v>
      </c>
    </row>
    <row r="187" spans="3:13" ht="13.5">
      <c r="C187" s="47">
        <f t="shared" si="17"/>
        <v>17.59999999999997</v>
      </c>
      <c r="D187" s="54">
        <f t="shared" si="14"/>
        <v>36.64319119999878</v>
      </c>
      <c r="E187" s="51">
        <f t="shared" si="22"/>
        <v>-0.03557124724505411</v>
      </c>
      <c r="F187" s="5">
        <f t="shared" si="15"/>
        <v>-0.3075803496469833</v>
      </c>
      <c r="G187" s="54">
        <f t="shared" si="18"/>
        <v>0.09460567148896049</v>
      </c>
      <c r="I187" s="13">
        <f t="shared" si="19"/>
        <v>0.8800000000000006</v>
      </c>
      <c r="J187" s="54">
        <f t="shared" si="20"/>
        <v>28.357636576327916</v>
      </c>
      <c r="K187" s="64">
        <f t="shared" si="23"/>
        <v>1</v>
      </c>
      <c r="L187" s="67">
        <f t="shared" si="16"/>
        <v>0.7071067811865475</v>
      </c>
      <c r="M187" s="68">
        <f t="shared" si="21"/>
        <v>0.4999999999999999</v>
      </c>
    </row>
    <row r="188" spans="3:13" ht="13.5">
      <c r="C188" s="47">
        <f t="shared" si="17"/>
        <v>17.79999999999997</v>
      </c>
      <c r="D188" s="54">
        <f t="shared" si="14"/>
        <v>37.05959109999877</v>
      </c>
      <c r="E188" s="51">
        <f t="shared" si="22"/>
        <v>-0.03379050956544738</v>
      </c>
      <c r="F188" s="5">
        <f t="shared" si="15"/>
        <v>-0.2921825224538659</v>
      </c>
      <c r="G188" s="54">
        <f t="shared" si="18"/>
        <v>0.08537062642750384</v>
      </c>
      <c r="I188" s="13">
        <f t="shared" si="19"/>
        <v>0.8900000000000006</v>
      </c>
      <c r="J188" s="54">
        <f t="shared" si="20"/>
        <v>27.126753117273886</v>
      </c>
      <c r="K188" s="64">
        <f t="shared" si="23"/>
        <v>1</v>
      </c>
      <c r="L188" s="67">
        <f t="shared" si="16"/>
        <v>0.7071067811865475</v>
      </c>
      <c r="M188" s="68">
        <f t="shared" si="21"/>
        <v>0.4999999999999999</v>
      </c>
    </row>
    <row r="189" spans="3:13" ht="13.5">
      <c r="C189" s="47">
        <f t="shared" si="17"/>
        <v>17.999999999999968</v>
      </c>
      <c r="D189" s="54">
        <f t="shared" si="14"/>
        <v>37.47599099999876</v>
      </c>
      <c r="E189" s="51">
        <f t="shared" si="22"/>
        <v>-0.032073862043644104</v>
      </c>
      <c r="F189" s="5">
        <f t="shared" si="15"/>
        <v>-0.27733887524241496</v>
      </c>
      <c r="G189" s="54">
        <f t="shared" si="18"/>
        <v>0.0769168517207278</v>
      </c>
      <c r="I189" s="13">
        <f t="shared" si="19"/>
        <v>0.9000000000000006</v>
      </c>
      <c r="J189" s="54">
        <f t="shared" si="20"/>
        <v>25.841932763167048</v>
      </c>
      <c r="K189" s="64">
        <f t="shared" si="23"/>
        <v>1</v>
      </c>
      <c r="L189" s="67">
        <f t="shared" si="16"/>
        <v>0.7071067811865475</v>
      </c>
      <c r="M189" s="68">
        <f t="shared" si="21"/>
        <v>0.4999999999999999</v>
      </c>
    </row>
    <row r="190" spans="3:13" ht="13.5">
      <c r="C190" s="47">
        <f t="shared" si="17"/>
        <v>18.199999999999967</v>
      </c>
      <c r="D190" s="54">
        <f t="shared" si="14"/>
        <v>37.89239089999874</v>
      </c>
      <c r="E190" s="51">
        <f t="shared" si="22"/>
        <v>-0.0304214471697555</v>
      </c>
      <c r="F190" s="5">
        <f t="shared" si="15"/>
        <v>-0.2630506401076967</v>
      </c>
      <c r="G190" s="54">
        <f t="shared" si="18"/>
        <v>0.06919563926106896</v>
      </c>
      <c r="I190" s="13">
        <f t="shared" si="19"/>
        <v>0.9100000000000006</v>
      </c>
      <c r="J190" s="54">
        <f t="shared" si="20"/>
        <v>24.494648471419598</v>
      </c>
      <c r="K190" s="64">
        <f t="shared" si="23"/>
        <v>1</v>
      </c>
      <c r="L190" s="67">
        <f t="shared" si="16"/>
        <v>0.7071067811865475</v>
      </c>
      <c r="M190" s="68">
        <f t="shared" si="21"/>
        <v>0.4999999999999999</v>
      </c>
    </row>
    <row r="191" spans="3:13" ht="13.5">
      <c r="C191" s="47">
        <f t="shared" si="17"/>
        <v>18.399999999999967</v>
      </c>
      <c r="D191" s="54">
        <f t="shared" si="14"/>
        <v>38.308790799998725</v>
      </c>
      <c r="E191" s="51">
        <f t="shared" si="22"/>
        <v>-0.028833092360654736</v>
      </c>
      <c r="F191" s="5">
        <f t="shared" si="15"/>
        <v>-0.24931632474391344</v>
      </c>
      <c r="G191" s="54">
        <f t="shared" si="18"/>
        <v>0.0621586297838125</v>
      </c>
      <c r="I191" s="13">
        <f t="shared" si="19"/>
        <v>0.9200000000000006</v>
      </c>
      <c r="J191" s="54">
        <f t="shared" si="20"/>
        <v>23.07391806563088</v>
      </c>
      <c r="K191" s="64">
        <f t="shared" si="23"/>
        <v>1</v>
      </c>
      <c r="L191" s="67">
        <f t="shared" si="16"/>
        <v>0.7071067811865475</v>
      </c>
      <c r="M191" s="68">
        <f t="shared" si="21"/>
        <v>0.4999999999999999</v>
      </c>
    </row>
    <row r="192" spans="3:13" ht="13.5">
      <c r="C192" s="47">
        <f t="shared" si="17"/>
        <v>18.599999999999966</v>
      </c>
      <c r="D192" s="54">
        <f t="shared" si="14"/>
        <v>38.72519069999871</v>
      </c>
      <c r="E192" s="51">
        <f t="shared" si="22"/>
        <v>-0.02730834704051436</v>
      </c>
      <c r="F192" s="5">
        <f t="shared" si="15"/>
        <v>-0.23613203307540617</v>
      </c>
      <c r="G192" s="54">
        <f t="shared" si="18"/>
        <v>0.055758337044324716</v>
      </c>
      <c r="I192" s="13">
        <f t="shared" si="19"/>
        <v>0.9300000000000006</v>
      </c>
      <c r="J192" s="54">
        <f t="shared" si="20"/>
        <v>21.56518501524258</v>
      </c>
      <c r="K192" s="64">
        <f t="shared" si="23"/>
        <v>1</v>
      </c>
      <c r="L192" s="67">
        <f t="shared" si="16"/>
        <v>0.7071067811865475</v>
      </c>
      <c r="M192" s="68">
        <f t="shared" si="21"/>
        <v>0.4999999999999999</v>
      </c>
    </row>
    <row r="193" spans="3:13" ht="13.5">
      <c r="C193" s="47">
        <f t="shared" si="17"/>
        <v>18.799999999999965</v>
      </c>
      <c r="D193" s="54">
        <f t="shared" si="14"/>
        <v>39.14159059999869</v>
      </c>
      <c r="E193" s="51">
        <f t="shared" si="22"/>
        <v>-0.02584651699305498</v>
      </c>
      <c r="F193" s="5">
        <f t="shared" si="15"/>
        <v>-0.22349176229646855</v>
      </c>
      <c r="G193" s="54">
        <f t="shared" si="18"/>
        <v>0.0499485678143812</v>
      </c>
      <c r="I193" s="13">
        <f t="shared" si="19"/>
        <v>0.9400000000000006</v>
      </c>
      <c r="J193" s="54">
        <f t="shared" si="20"/>
        <v>19.948443588802597</v>
      </c>
      <c r="K193" s="64">
        <f t="shared" si="23"/>
        <v>1</v>
      </c>
      <c r="L193" s="67">
        <f t="shared" si="16"/>
        <v>0.7071067811865475</v>
      </c>
      <c r="M193" s="68">
        <f t="shared" si="21"/>
        <v>0.4999999999999999</v>
      </c>
    </row>
    <row r="194" spans="3:13" ht="13.5">
      <c r="C194" s="47">
        <f t="shared" si="17"/>
        <v>18.999999999999964</v>
      </c>
      <c r="D194" s="54">
        <f t="shared" si="14"/>
        <v>39.55799049999868</v>
      </c>
      <c r="E194" s="51">
        <f t="shared" si="22"/>
        <v>-0.0244466960815936</v>
      </c>
      <c r="F194" s="5">
        <f t="shared" si="15"/>
        <v>-0.21138767715083692</v>
      </c>
      <c r="G194" s="54">
        <f t="shared" si="18"/>
        <v>0.04468475005122646</v>
      </c>
      <c r="I194" s="13">
        <f t="shared" si="19"/>
        <v>0.9500000000000006</v>
      </c>
      <c r="J194" s="54">
        <f t="shared" si="20"/>
        <v>18.194872338766658</v>
      </c>
      <c r="K194" s="64">
        <f t="shared" si="23"/>
        <v>1</v>
      </c>
      <c r="L194" s="67">
        <f t="shared" si="16"/>
        <v>0.7071067811865475</v>
      </c>
      <c r="M194" s="68">
        <f t="shared" si="21"/>
        <v>0.4999999999999999</v>
      </c>
    </row>
    <row r="195" spans="3:13" ht="13.5">
      <c r="C195" s="47">
        <f t="shared" si="17"/>
        <v>19.199999999999964</v>
      </c>
      <c r="D195" s="54">
        <f t="shared" si="14"/>
        <v>39.97439039999867</v>
      </c>
      <c r="E195" s="51">
        <f t="shared" si="22"/>
        <v>-0.023107795442852238</v>
      </c>
      <c r="F195" s="5">
        <f t="shared" si="15"/>
        <v>-0.19981036236708563</v>
      </c>
      <c r="G195" s="54">
        <f t="shared" si="18"/>
        <v>0.03992418090926607</v>
      </c>
      <c r="I195" s="13">
        <f t="shared" si="19"/>
        <v>0.9600000000000006</v>
      </c>
      <c r="J195" s="54">
        <f t="shared" si="20"/>
        <v>16.26020470831183</v>
      </c>
      <c r="K195" s="64">
        <f t="shared" si="23"/>
        <v>1</v>
      </c>
      <c r="L195" s="67">
        <f>K195/$K$97</f>
        <v>0.7071067811865475</v>
      </c>
      <c r="M195" s="68">
        <f t="shared" si="21"/>
        <v>0.4999999999999999</v>
      </c>
    </row>
    <row r="196" spans="3:13" ht="13.5">
      <c r="C196" s="47">
        <f t="shared" si="17"/>
        <v>19.399999999999963</v>
      </c>
      <c r="D196" s="54">
        <f t="shared" si="14"/>
        <v>40.39079029999865</v>
      </c>
      <c r="E196" s="51">
        <f t="shared" si="22"/>
        <v>-0.021828570267721094</v>
      </c>
      <c r="F196" s="5">
        <f t="shared" si="15"/>
        <v>-0.18874905422870517</v>
      </c>
      <c r="G196" s="54">
        <f t="shared" si="18"/>
        <v>0.035626205472230686</v>
      </c>
      <c r="I196" s="13">
        <f t="shared" si="19"/>
        <v>0.9700000000000006</v>
      </c>
      <c r="J196" s="54">
        <f t="shared" si="20"/>
        <v>14.069867747571971</v>
      </c>
      <c r="K196" s="64">
        <f t="shared" si="23"/>
        <v>1</v>
      </c>
      <c r="L196" s="67">
        <f>K196/$K$97</f>
        <v>0.7071067811865475</v>
      </c>
      <c r="M196" s="68">
        <f t="shared" si="21"/>
        <v>0.4999999999999999</v>
      </c>
    </row>
    <row r="197" spans="3:13" ht="13.5">
      <c r="C197" s="47">
        <f t="shared" si="17"/>
        <v>19.599999999999962</v>
      </c>
      <c r="D197" s="54">
        <f t="shared" si="14"/>
        <v>40.80719019999864</v>
      </c>
      <c r="E197" s="51">
        <f t="shared" si="22"/>
        <v>-0.020607644287129193</v>
      </c>
      <c r="F197" s="5">
        <f t="shared" si="15"/>
        <v>-0.178191852300517</v>
      </c>
      <c r="G197" s="54">
        <f t="shared" si="18"/>
        <v>0.03175233622628927</v>
      </c>
      <c r="I197" s="13">
        <f t="shared" si="19"/>
        <v>0.9800000000000006</v>
      </c>
      <c r="J197" s="54">
        <f t="shared" si="20"/>
        <v>11.478340954533378</v>
      </c>
      <c r="K197" s="64">
        <f>((K195-2*K196)*(1-I197^2)/$J$94^2+I197*K195/$J$94+($J$89*($J$89+1)-$J$90^2/(1-I197^2))*K196)/(I197/$J$94-(1-I197^2)/$J$94^2)</f>
        <v>1</v>
      </c>
      <c r="L197" s="67">
        <f>K197/$K$97</f>
        <v>0.7071067811865475</v>
      </c>
      <c r="M197" s="68">
        <f t="shared" si="21"/>
        <v>0.4999999999999999</v>
      </c>
    </row>
    <row r="198" spans="3:13" ht="13.5">
      <c r="C198" s="47">
        <f t="shared" si="17"/>
        <v>19.79999999999996</v>
      </c>
      <c r="D198" s="54">
        <f t="shared" si="14"/>
        <v>41.223590099998624</v>
      </c>
      <c r="E198" s="51">
        <f t="shared" si="22"/>
        <v>-0.019443532084183788</v>
      </c>
      <c r="F198" s="5">
        <f t="shared" si="15"/>
        <v>-0.16812591235909277</v>
      </c>
      <c r="G198" s="54">
        <f t="shared" si="18"/>
        <v>0.028266322406577345</v>
      </c>
      <c r="I198" s="56"/>
      <c r="J198" s="62"/>
      <c r="K198" s="57"/>
      <c r="L198" s="31"/>
      <c r="M198" s="69"/>
    </row>
    <row r="199" spans="3:13" ht="13.5">
      <c r="C199" s="47">
        <f t="shared" si="17"/>
        <v>19.99999999999996</v>
      </c>
      <c r="D199" s="54">
        <f t="shared" si="14"/>
        <v>41.63998999999861</v>
      </c>
      <c r="E199" s="51">
        <f t="shared" si="22"/>
        <v>-0.01833465935509059</v>
      </c>
      <c r="F199" s="5">
        <f t="shared" si="15"/>
        <v>-0.15853762158652465</v>
      </c>
      <c r="G199" s="54">
        <f t="shared" si="18"/>
        <v>0.025134177458312087</v>
      </c>
      <c r="I199" s="13">
        <f aca="true" t="shared" si="24" ref="I199:I230">-I99</f>
        <v>0</v>
      </c>
      <c r="J199" s="54">
        <f t="shared" si="20"/>
        <v>90</v>
      </c>
      <c r="K199" s="19"/>
      <c r="L199" s="67">
        <f aca="true" t="shared" si="25" ref="L199:L230">(-1)^$J$92*L99</f>
        <v>0.7071067811865475</v>
      </c>
      <c r="M199" s="68">
        <f t="shared" si="21"/>
        <v>0.4999999999999999</v>
      </c>
    </row>
    <row r="200" spans="3:13" ht="13.5">
      <c r="C200" s="47">
        <f t="shared" si="17"/>
        <v>20.19999999999996</v>
      </c>
      <c r="D200" s="54">
        <f t="shared" si="14"/>
        <v>42.05638989999859</v>
      </c>
      <c r="E200" s="51">
        <f t="shared" si="22"/>
        <v>-0.017279381241319357</v>
      </c>
      <c r="F200" s="5">
        <f t="shared" si="15"/>
        <v>-0.14941275708648397</v>
      </c>
      <c r="G200" s="54">
        <f t="shared" si="18"/>
        <v>0.022324171980184663</v>
      </c>
      <c r="I200" s="13">
        <f t="shared" si="24"/>
        <v>-0.01</v>
      </c>
      <c r="J200" s="54">
        <f t="shared" si="20"/>
        <v>90.57296734485716</v>
      </c>
      <c r="K200" s="19"/>
      <c r="L200" s="67">
        <f t="shared" si="25"/>
        <v>0.7071067811865475</v>
      </c>
      <c r="M200" s="68">
        <f t="shared" si="21"/>
        <v>0.4999999999999999</v>
      </c>
    </row>
    <row r="201" spans="3:13" ht="13.5">
      <c r="C201" s="47">
        <f t="shared" si="17"/>
        <v>20.39999999999996</v>
      </c>
      <c r="D201" s="54">
        <f t="shared" si="14"/>
        <v>42.47278979999858</v>
      </c>
      <c r="E201" s="51">
        <f t="shared" si="22"/>
        <v>-0.016275998854264565</v>
      </c>
      <c r="F201" s="5">
        <f t="shared" si="15"/>
        <v>-0.1407366287709988</v>
      </c>
      <c r="G201" s="54">
        <f t="shared" si="18"/>
        <v>0.019806798677825924</v>
      </c>
      <c r="I201" s="13">
        <f t="shared" si="24"/>
        <v>-0.02</v>
      </c>
      <c r="J201" s="54">
        <f t="shared" si="20"/>
        <v>91.14599199838858</v>
      </c>
      <c r="K201" s="19"/>
      <c r="L201" s="67">
        <f t="shared" si="25"/>
        <v>0.7071067811865475</v>
      </c>
      <c r="M201" s="68">
        <f t="shared" si="21"/>
        <v>0.4999999999999999</v>
      </c>
    </row>
    <row r="202" spans="3:13" ht="13.5">
      <c r="C202" s="47">
        <f t="shared" si="17"/>
        <v>20.59999999999996</v>
      </c>
      <c r="D202" s="54">
        <f t="shared" si="14"/>
        <v>42.88918969999857</v>
      </c>
      <c r="E202" s="51">
        <f t="shared" si="22"/>
        <v>-0.015322774111472948</v>
      </c>
      <c r="F202" s="5">
        <f t="shared" si="15"/>
        <v>-0.1324942076475515</v>
      </c>
      <c r="G202" s="54">
        <f t="shared" si="18"/>
        <v>0.017554715060152493</v>
      </c>
      <c r="I202" s="13">
        <f t="shared" si="24"/>
        <v>-0.03</v>
      </c>
      <c r="J202" s="54">
        <f t="shared" si="20"/>
        <v>91.7191313208778</v>
      </c>
      <c r="K202" s="19"/>
      <c r="L202" s="67">
        <f t="shared" si="25"/>
        <v>0.7071067811865475</v>
      </c>
      <c r="M202" s="68">
        <f t="shared" si="21"/>
        <v>0.4999999999999999</v>
      </c>
    </row>
    <row r="203" spans="3:13" ht="13.5">
      <c r="C203" s="47">
        <f t="shared" si="17"/>
        <v>20.799999999999958</v>
      </c>
      <c r="D203" s="54">
        <f t="shared" si="14"/>
        <v>43.30558959999855</v>
      </c>
      <c r="E203" s="51">
        <f t="shared" si="22"/>
        <v>-0.014417943000548336</v>
      </c>
      <c r="F203" s="5">
        <f t="shared" si="15"/>
        <v>-0.12467024051048808</v>
      </c>
      <c r="G203" s="54">
        <f t="shared" si="18"/>
        <v>0.015542668868942944</v>
      </c>
      <c r="I203" s="13">
        <f t="shared" si="24"/>
        <v>-0.04</v>
      </c>
      <c r="J203" s="54">
        <f t="shared" si="20"/>
        <v>92.29244277595589</v>
      </c>
      <c r="K203" s="19"/>
      <c r="L203" s="67">
        <f t="shared" si="25"/>
        <v>0.7071067811865475</v>
      </c>
      <c r="M203" s="68">
        <f t="shared" si="21"/>
        <v>0.4999999999999999</v>
      </c>
    </row>
    <row r="204" spans="3:13" ht="13.5">
      <c r="C204" s="47">
        <f t="shared" si="17"/>
        <v>20.999999999999957</v>
      </c>
      <c r="D204" s="54">
        <f t="shared" si="14"/>
        <v>43.721989499998536</v>
      </c>
      <c r="E204" s="51">
        <f t="shared" si="22"/>
        <v>-0.013559727383257286</v>
      </c>
      <c r="F204" s="5">
        <f t="shared" si="15"/>
        <v>-0.11724935200971769</v>
      </c>
      <c r="G204" s="54">
        <f t="shared" si="18"/>
        <v>0.01374741054669869</v>
      </c>
      <c r="I204" s="13">
        <f t="shared" si="24"/>
        <v>-0.05</v>
      </c>
      <c r="J204" s="54">
        <f t="shared" si="20"/>
        <v>92.86598398259886</v>
      </c>
      <c r="K204" s="19"/>
      <c r="L204" s="67">
        <f t="shared" si="25"/>
        <v>0.7071067811865475</v>
      </c>
      <c r="M204" s="68">
        <f t="shared" si="21"/>
        <v>0.4999999999999999</v>
      </c>
    </row>
    <row r="205" spans="3:13" ht="13.5">
      <c r="C205" s="47">
        <f t="shared" si="17"/>
        <v>21.199999999999957</v>
      </c>
      <c r="D205" s="54">
        <f t="shared" si="14"/>
        <v>44.13838939999852</v>
      </c>
      <c r="E205" s="51">
        <f t="shared" si="22"/>
        <v>-0.012746345448284025</v>
      </c>
      <c r="F205" s="5">
        <f t="shared" si="15"/>
        <v>-0.11021613503444277</v>
      </c>
      <c r="G205" s="54">
        <f t="shared" si="18"/>
        <v>0.012147596421930524</v>
      </c>
      <c r="I205" s="13">
        <f t="shared" si="24"/>
        <v>-0.060000000000000005</v>
      </c>
      <c r="J205" s="54">
        <f t="shared" si="20"/>
        <v>93.43981276751519</v>
      </c>
      <c r="K205" s="19"/>
      <c r="L205" s="67">
        <f t="shared" si="25"/>
        <v>0.7071067811865475</v>
      </c>
      <c r="M205" s="68">
        <f t="shared" si="21"/>
        <v>0.4999999999999999</v>
      </c>
    </row>
    <row r="206" spans="3:13" ht="13.5">
      <c r="C206" s="47">
        <f t="shared" si="17"/>
        <v>21.399999999999956</v>
      </c>
      <c r="D206" s="54">
        <f t="shared" si="14"/>
        <v>44.554789299998504</v>
      </c>
      <c r="E206" s="51">
        <f t="shared" si="22"/>
        <v>-0.011976020916639919</v>
      </c>
      <c r="F206" s="5">
        <f t="shared" si="15"/>
        <v>-0.10355523031124146</v>
      </c>
      <c r="G206" s="54">
        <f t="shared" si="18"/>
        <v>0.010723685724814263</v>
      </c>
      <c r="I206" s="13">
        <f t="shared" si="24"/>
        <v>-0.07</v>
      </c>
      <c r="J206" s="54">
        <f t="shared" si="20"/>
        <v>94.01398721805633</v>
      </c>
      <c r="K206" s="19"/>
      <c r="L206" s="67">
        <f t="shared" si="25"/>
        <v>0.7071067811865475</v>
      </c>
      <c r="M206" s="68">
        <f t="shared" si="21"/>
        <v>0.4999999999999999</v>
      </c>
    </row>
    <row r="207" spans="3:13" ht="13.5">
      <c r="C207" s="47">
        <f t="shared" si="17"/>
        <v>21.599999999999955</v>
      </c>
      <c r="D207" s="54">
        <f t="shared" si="14"/>
        <v>44.97118919999849</v>
      </c>
      <c r="E207" s="51">
        <f t="shared" si="22"/>
        <v>-0.011246991099024122</v>
      </c>
      <c r="F207" s="5">
        <f t="shared" si="15"/>
        <v>-0.09725139607510791</v>
      </c>
      <c r="G207" s="54">
        <f t="shared" si="18"/>
        <v>0.009457834038557515</v>
      </c>
      <c r="I207" s="13">
        <f t="shared" si="24"/>
        <v>-0.08</v>
      </c>
      <c r="J207" s="54">
        <f t="shared" si="20"/>
        <v>94.58856573578583</v>
      </c>
      <c r="K207" s="19"/>
      <c r="L207" s="67">
        <f t="shared" si="25"/>
        <v>0.7071067811865475</v>
      </c>
      <c r="M207" s="68">
        <f t="shared" si="21"/>
        <v>0.4999999999999999</v>
      </c>
    </row>
    <row r="208" spans="3:13" ht="13.5">
      <c r="C208" s="47">
        <f t="shared" si="17"/>
        <v>21.799999999999955</v>
      </c>
      <c r="D208" s="54">
        <f t="shared" si="14"/>
        <v>45.38758909999848</v>
      </c>
      <c r="E208" s="51">
        <f t="shared" si="22"/>
        <v>-0.01055751389954741</v>
      </c>
      <c r="F208" s="5">
        <f t="shared" si="15"/>
        <v>-0.09128956862982043</v>
      </c>
      <c r="G208" s="54">
        <f t="shared" si="18"/>
        <v>0.008333785340618695</v>
      </c>
      <c r="I208" s="13">
        <f t="shared" si="24"/>
        <v>-0.09</v>
      </c>
      <c r="J208" s="54">
        <f t="shared" si="20"/>
        <v>95.16360709084638</v>
      </c>
      <c r="K208" s="19"/>
      <c r="L208" s="67">
        <f t="shared" si="25"/>
        <v>0.7071067811865475</v>
      </c>
      <c r="M208" s="68">
        <f t="shared" si="21"/>
        <v>0.4999999999999999</v>
      </c>
    </row>
    <row r="209" spans="3:13" ht="13.5">
      <c r="C209" s="47">
        <f t="shared" si="17"/>
        <v>21.999999999999954</v>
      </c>
      <c r="D209" s="54">
        <f t="shared" si="14"/>
        <v>45.80398899999846</v>
      </c>
      <c r="E209" s="51">
        <f t="shared" si="22"/>
        <v>-0.009905873855245613</v>
      </c>
      <c r="F209" s="5">
        <f t="shared" si="15"/>
        <v>-0.08565491457089675</v>
      </c>
      <c r="G209" s="54">
        <f t="shared" si="18"/>
        <v>0.00733676439014762</v>
      </c>
      <c r="I209" s="13">
        <f t="shared" si="24"/>
        <v>-0.09999999999999999</v>
      </c>
      <c r="J209" s="54">
        <f t="shared" si="20"/>
        <v>95.73917047726677</v>
      </c>
      <c r="K209" s="19"/>
      <c r="L209" s="67">
        <f t="shared" si="25"/>
        <v>0.7071067811865475</v>
      </c>
      <c r="M209" s="68">
        <f t="shared" si="21"/>
        <v>0.4999999999999999</v>
      </c>
    </row>
    <row r="210" spans="3:13" ht="13.5">
      <c r="C210" s="47">
        <f t="shared" si="17"/>
        <v>22.199999999999953</v>
      </c>
      <c r="D210" s="54">
        <f t="shared" si="14"/>
        <v>46.22038889999845</v>
      </c>
      <c r="E210" s="51">
        <f t="shared" si="22"/>
        <v>-0.009290387295787144</v>
      </c>
      <c r="F210" s="5">
        <f t="shared" si="15"/>
        <v>-0.08033287540097202</v>
      </c>
      <c r="G210" s="54">
        <f t="shared" si="18"/>
        <v>0.006453370870188095</v>
      </c>
      <c r="I210" s="13">
        <f t="shared" si="24"/>
        <v>-0.10999999999999999</v>
      </c>
      <c r="J210" s="54">
        <f t="shared" si="20"/>
        <v>96.31531556935737</v>
      </c>
      <c r="K210" s="19"/>
      <c r="L210" s="67">
        <f t="shared" si="25"/>
        <v>0.7071067811865475</v>
      </c>
      <c r="M210" s="68">
        <f t="shared" si="21"/>
        <v>0.4999999999999999</v>
      </c>
    </row>
    <row r="211" spans="3:13" ht="13.5">
      <c r="C211" s="47">
        <f t="shared" si="17"/>
        <v>22.399999999999952</v>
      </c>
      <c r="D211" s="54">
        <f t="shared" si="14"/>
        <v>46.636788799998435</v>
      </c>
      <c r="E211" s="51">
        <f t="shared" si="22"/>
        <v>-0.008709406702774205</v>
      </c>
      <c r="F211" s="5">
        <f t="shared" si="15"/>
        <v>-0.0753092052241587</v>
      </c>
      <c r="G211" s="54">
        <f t="shared" si="18"/>
        <v>0.005671476391494451</v>
      </c>
      <c r="I211" s="13">
        <f t="shared" si="24"/>
        <v>-0.11999999999999998</v>
      </c>
      <c r="J211" s="54">
        <f t="shared" si="20"/>
        <v>96.89210257934637</v>
      </c>
      <c r="K211" s="19"/>
      <c r="L211" s="67">
        <f t="shared" si="25"/>
        <v>0.7071067811865475</v>
      </c>
      <c r="M211" s="68">
        <f t="shared" si="21"/>
        <v>0.4999999999999999</v>
      </c>
    </row>
    <row r="212" spans="3:13" ht="13.5">
      <c r="C212" s="47">
        <f t="shared" si="17"/>
        <v>22.59999999999995</v>
      </c>
      <c r="D212" s="54">
        <f t="shared" si="14"/>
        <v>47.05318869999842</v>
      </c>
      <c r="E212" s="51">
        <f t="shared" si="22"/>
        <v>-0.00816132434309435</v>
      </c>
      <c r="F212" s="5">
        <f t="shared" si="15"/>
        <v>-0.07057000216320579</v>
      </c>
      <c r="G212" s="54">
        <f t="shared" si="18"/>
        <v>0.0049801252053148694</v>
      </c>
      <c r="I212" s="13">
        <f t="shared" si="24"/>
        <v>-0.12999999999999998</v>
      </c>
      <c r="J212" s="54">
        <f t="shared" si="20"/>
        <v>97.46959231641692</v>
      </c>
      <c r="K212" s="19"/>
      <c r="L212" s="67">
        <f t="shared" si="25"/>
        <v>0.7071067811865475</v>
      </c>
      <c r="M212" s="68">
        <f t="shared" si="21"/>
        <v>0.4999999999999999</v>
      </c>
    </row>
    <row r="213" spans="3:13" ht="13.5">
      <c r="C213" s="47">
        <f t="shared" si="17"/>
        <v>22.79999999999995</v>
      </c>
      <c r="D213" s="54">
        <f t="shared" si="14"/>
        <v>47.4695885999984</v>
      </c>
      <c r="E213" s="51">
        <f t="shared" si="22"/>
        <v>-0.007644575245934703</v>
      </c>
      <c r="F213" s="5">
        <f t="shared" si="15"/>
        <v>-0.06610173410138721</v>
      </c>
      <c r="G213" s="54">
        <f t="shared" si="18"/>
        <v>0.004369439251210497</v>
      </c>
      <c r="I213" s="13">
        <f t="shared" si="24"/>
        <v>-0.13999999999999999</v>
      </c>
      <c r="J213" s="54">
        <f t="shared" si="20"/>
        <v>98.04784624731151</v>
      </c>
      <c r="K213" s="19"/>
      <c r="L213" s="67">
        <f t="shared" si="25"/>
        <v>0.7071067811865475</v>
      </c>
      <c r="M213" s="68">
        <f t="shared" si="21"/>
        <v>0.4999999999999999</v>
      </c>
    </row>
    <row r="214" spans="3:13" ht="13.5">
      <c r="C214" s="47">
        <f t="shared" si="17"/>
        <v>22.99999999999995</v>
      </c>
      <c r="D214" s="54">
        <f t="shared" si="14"/>
        <v>47.88598849999839</v>
      </c>
      <c r="E214" s="51">
        <f t="shared" si="22"/>
        <v>-0.007157639588354753</v>
      </c>
      <c r="F214" s="5">
        <f t="shared" si="15"/>
        <v>-0.061891259310266435</v>
      </c>
      <c r="G214" s="54">
        <f t="shared" si="18"/>
        <v>0.0038305279790106415</v>
      </c>
      <c r="I214" s="13">
        <f t="shared" si="24"/>
        <v>-0.15</v>
      </c>
      <c r="J214" s="54">
        <f t="shared" si="20"/>
        <v>98.62692655867863</v>
      </c>
      <c r="K214" s="19"/>
      <c r="L214" s="67">
        <f t="shared" si="25"/>
        <v>0.7071067811865475</v>
      </c>
      <c r="M214" s="68">
        <f t="shared" si="21"/>
        <v>0.4999999999999999</v>
      </c>
    </row>
    <row r="215" spans="3:13" ht="13.5">
      <c r="C215" s="47">
        <f t="shared" si="17"/>
        <v>23.19999999999995</v>
      </c>
      <c r="D215" s="54">
        <f t="shared" si="14"/>
        <v>48.30238839999838</v>
      </c>
      <c r="E215" s="51">
        <f t="shared" si="22"/>
        <v>-0.006699044549749143</v>
      </c>
      <c r="F215" s="5">
        <f t="shared" si="15"/>
        <v>-0.05792584248501587</v>
      </c>
      <c r="G215" s="54">
        <f t="shared" si="18"/>
        <v>0.0033554032275988697</v>
      </c>
      <c r="I215" s="13">
        <f t="shared" si="24"/>
        <v>-0.16</v>
      </c>
      <c r="J215" s="54">
        <f t="shared" si="20"/>
        <v>99.2068962213459</v>
      </c>
      <c r="K215" s="19"/>
      <c r="L215" s="67">
        <f t="shared" si="25"/>
        <v>0.7071067811865475</v>
      </c>
      <c r="M215" s="68">
        <f t="shared" si="21"/>
        <v>0.4999999999999999</v>
      </c>
    </row>
    <row r="216" spans="3:13" ht="13.5">
      <c r="C216" s="47">
        <f t="shared" si="17"/>
        <v>23.39999999999995</v>
      </c>
      <c r="D216" s="54">
        <f t="shared" si="14"/>
        <v>48.71878829999836</v>
      </c>
      <c r="E216" s="51">
        <f t="shared" si="22"/>
        <v>-0.006267365691136717</v>
      </c>
      <c r="F216" s="5">
        <f t="shared" si="15"/>
        <v>-0.054193166670965465</v>
      </c>
      <c r="G216" s="54">
        <f t="shared" si="18"/>
        <v>0.0029368993138270422</v>
      </c>
      <c r="I216" s="13">
        <f t="shared" si="24"/>
        <v>-0.17</v>
      </c>
      <c r="J216" s="54">
        <f t="shared" si="20"/>
        <v>99.78781905671397</v>
      </c>
      <c r="K216" s="19"/>
      <c r="L216" s="67">
        <f t="shared" si="25"/>
        <v>0.7071067811865475</v>
      </c>
      <c r="M216" s="68">
        <f t="shared" si="21"/>
        <v>0.4999999999999999</v>
      </c>
    </row>
    <row r="217" spans="3:13" ht="13.5">
      <c r="C217" s="47">
        <f t="shared" si="17"/>
        <v>23.599999999999948</v>
      </c>
      <c r="D217" s="54">
        <f t="shared" si="14"/>
        <v>49.135188199998346</v>
      </c>
      <c r="E217" s="51">
        <f t="shared" si="22"/>
        <v>-0.0058612279110004314</v>
      </c>
      <c r="F217" s="5">
        <f t="shared" si="15"/>
        <v>-0.050681341528636854</v>
      </c>
      <c r="G217" s="54">
        <f t="shared" si="18"/>
        <v>0.0025685983791423304</v>
      </c>
      <c r="I217" s="13">
        <f t="shared" si="24"/>
        <v>-0.18000000000000002</v>
      </c>
      <c r="J217" s="54">
        <f t="shared" si="20"/>
        <v>100.36975980547743</v>
      </c>
      <c r="K217" s="19"/>
      <c r="L217" s="67">
        <f t="shared" si="25"/>
        <v>0.7071067811865475</v>
      </c>
      <c r="M217" s="68">
        <f t="shared" si="21"/>
        <v>0.4999999999999999</v>
      </c>
    </row>
    <row r="218" spans="3:13" ht="13.5">
      <c r="C218" s="47">
        <f t="shared" si="17"/>
        <v>23.799999999999947</v>
      </c>
      <c r="D218" s="54">
        <f t="shared" si="14"/>
        <v>49.551588099998334</v>
      </c>
      <c r="E218" s="51">
        <f t="shared" si="22"/>
        <v>-0.005479306025383542</v>
      </c>
      <c r="F218" s="5">
        <f t="shared" si="15"/>
        <v>-0.0473789083497662</v>
      </c>
      <c r="G218" s="54">
        <f t="shared" si="18"/>
        <v>0.0022447609564155454</v>
      </c>
      <c r="I218" s="13">
        <f t="shared" si="24"/>
        <v>-0.19000000000000003</v>
      </c>
      <c r="J218" s="54">
        <f t="shared" si="20"/>
        <v>100.95278419889112</v>
      </c>
      <c r="K218" s="19"/>
      <c r="L218" s="67">
        <f t="shared" si="25"/>
        <v>0.7071067811865475</v>
      </c>
      <c r="M218" s="68">
        <f t="shared" si="21"/>
        <v>0.4999999999999999</v>
      </c>
    </row>
    <row r="219" spans="3:13" ht="13.5">
      <c r="C219" s="47">
        <f t="shared" si="17"/>
        <v>23.999999999999947</v>
      </c>
      <c r="D219" s="54">
        <f t="shared" si="14"/>
        <v>49.967987999998314</v>
      </c>
      <c r="E219" s="51">
        <f t="shared" si="22"/>
        <v>-0.005120325016127116</v>
      </c>
      <c r="F219" s="5">
        <f t="shared" si="15"/>
        <v>-0.04427484220378447</v>
      </c>
      <c r="G219" s="54">
        <f t="shared" si="18"/>
        <v>0.0019602616521700146</v>
      </c>
      <c r="I219" s="13">
        <f t="shared" si="24"/>
        <v>-0.20000000000000004</v>
      </c>
      <c r="J219" s="54">
        <f t="shared" si="20"/>
        <v>101.5369590328155</v>
      </c>
      <c r="K219" s="19"/>
      <c r="L219" s="67">
        <f t="shared" si="25"/>
        <v>0.7071067811865475</v>
      </c>
      <c r="M219" s="68">
        <f t="shared" si="21"/>
        <v>0.4999999999999999</v>
      </c>
    </row>
    <row r="220" spans="3:13" ht="13.5">
      <c r="C220" s="47">
        <f t="shared" si="17"/>
        <v>24.199999999999946</v>
      </c>
      <c r="D220" s="54">
        <f t="shared" si="14"/>
        <v>50.3843878999983</v>
      </c>
      <c r="E220" s="51">
        <f t="shared" si="22"/>
        <v>-0.004783059987515453</v>
      </c>
      <c r="F220" s="5">
        <f t="shared" si="15"/>
        <v>-0.041358551562935525</v>
      </c>
      <c r="G220" s="54">
        <f t="shared" si="18"/>
        <v>0.0017105297873839965</v>
      </c>
      <c r="I220" s="13">
        <f t="shared" si="24"/>
        <v>-0.21000000000000005</v>
      </c>
      <c r="J220" s="54">
        <f t="shared" si="20"/>
        <v>102.12235224478911</v>
      </c>
      <c r="K220" s="19"/>
      <c r="L220" s="67">
        <f t="shared" si="25"/>
        <v>0.7071067811865475</v>
      </c>
      <c r="M220" s="68">
        <f t="shared" si="21"/>
        <v>0.4999999999999999</v>
      </c>
    </row>
    <row r="221" spans="3:13" ht="13.5">
      <c r="C221" s="47">
        <f t="shared" si="17"/>
        <v>24.399999999999945</v>
      </c>
      <c r="D221" s="54">
        <f t="shared" si="14"/>
        <v>50.80078779999829</v>
      </c>
      <c r="E221" s="51">
        <f t="shared" si="22"/>
        <v>-0.004466335868180224</v>
      </c>
      <c r="F221" s="5">
        <f t="shared" si="15"/>
        <v>-0.038619875724676636</v>
      </c>
      <c r="G221" s="54">
        <f t="shared" si="18"/>
        <v>0.0014914948009894678</v>
      </c>
      <c r="I221" s="13">
        <f t="shared" si="24"/>
        <v>-0.22000000000000006</v>
      </c>
      <c r="J221" s="54">
        <f t="shared" si="20"/>
        <v>102.70903299439544</v>
      </c>
      <c r="K221" s="19"/>
      <c r="L221" s="67">
        <f t="shared" si="25"/>
        <v>0.7071067811865475</v>
      </c>
      <c r="M221" s="68">
        <f t="shared" si="21"/>
        <v>0.4999999999999999</v>
      </c>
    </row>
    <row r="222" spans="3:13" ht="13.5">
      <c r="C222" s="47">
        <f t="shared" si="17"/>
        <v>24.599999999999945</v>
      </c>
      <c r="D222" s="54">
        <f t="shared" si="14"/>
        <v>51.21718769999827</v>
      </c>
      <c r="E222" s="51">
        <f t="shared" si="22"/>
        <v>-0.004169026891899663</v>
      </c>
      <c r="F222" s="5">
        <f t="shared" si="15"/>
        <v>-0.03604908032221077</v>
      </c>
      <c r="G222" s="54">
        <f t="shared" si="18"/>
        <v>0.0012995361920772038</v>
      </c>
      <c r="I222" s="13">
        <f t="shared" si="24"/>
        <v>-0.23000000000000007</v>
      </c>
      <c r="J222" s="54">
        <f t="shared" si="20"/>
        <v>103.29707174720907</v>
      </c>
      <c r="K222" s="19"/>
      <c r="L222" s="67">
        <f t="shared" si="25"/>
        <v>0.7071067811865475</v>
      </c>
      <c r="M222" s="68">
        <f t="shared" si="21"/>
        <v>0.4999999999999999</v>
      </c>
    </row>
    <row r="223" spans="3:13" ht="13.5">
      <c r="C223" s="47">
        <f t="shared" si="17"/>
        <v>24.799999999999944</v>
      </c>
      <c r="D223" s="54">
        <f t="shared" si="14"/>
        <v>51.63358759999826</v>
      </c>
      <c r="E223" s="51">
        <f t="shared" si="22"/>
        <v>-0.003890055887913087</v>
      </c>
      <c r="F223" s="5">
        <f t="shared" si="15"/>
        <v>-0.033636851187920536</v>
      </c>
      <c r="G223" s="54">
        <f t="shared" si="18"/>
        <v>0.001131437757838311</v>
      </c>
      <c r="I223" s="13">
        <f t="shared" si="24"/>
        <v>-0.24000000000000007</v>
      </c>
      <c r="J223" s="54">
        <f t="shared" si="20"/>
        <v>103.88654036262899</v>
      </c>
      <c r="K223" s="19"/>
      <c r="L223" s="67">
        <f t="shared" si="25"/>
        <v>0.7071067811865475</v>
      </c>
      <c r="M223" s="68">
        <f t="shared" si="21"/>
        <v>0.4999999999999999</v>
      </c>
    </row>
    <row r="224" spans="3:13" ht="13.5">
      <c r="C224" s="47">
        <f t="shared" si="17"/>
        <v>24.999999999999943</v>
      </c>
      <c r="D224" s="54">
        <f t="shared" si="14"/>
        <v>52.049987499998245</v>
      </c>
      <c r="E224" s="51">
        <f t="shared" si="22"/>
        <v>-0.0036283934085489062</v>
      </c>
      <c r="F224" s="5">
        <f t="shared" si="15"/>
        <v>-0.031374286810071185</v>
      </c>
      <c r="G224" s="54">
        <f t="shared" si="18"/>
        <v>0.0009843458728406068</v>
      </c>
      <c r="I224" s="13">
        <f t="shared" si="24"/>
        <v>-0.25000000000000006</v>
      </c>
      <c r="J224" s="54">
        <f t="shared" si="20"/>
        <v>104.47751218592992</v>
      </c>
      <c r="K224" s="19"/>
      <c r="L224" s="67">
        <f t="shared" si="25"/>
        <v>0.7071067811865475</v>
      </c>
      <c r="M224" s="68">
        <f t="shared" si="21"/>
        <v>0.4999999999999999</v>
      </c>
    </row>
    <row r="225" spans="3:13" ht="13.5">
      <c r="C225" s="47">
        <f t="shared" si="17"/>
        <v>25.199999999999942</v>
      </c>
      <c r="D225" s="54">
        <f t="shared" si="14"/>
        <v>52.46638739999823</v>
      </c>
      <c r="E225" s="51">
        <f t="shared" si="22"/>
        <v>-0.0033830567193307024</v>
      </c>
      <c r="F225" s="5">
        <f t="shared" si="15"/>
        <v>-0.029252889600377877</v>
      </c>
      <c r="G225" s="54">
        <f t="shared" si="18"/>
        <v>0.0008557315499718961</v>
      </c>
      <c r="I225" s="13">
        <f t="shared" si="24"/>
        <v>-0.26000000000000006</v>
      </c>
      <c r="J225" s="54">
        <f t="shared" si="20"/>
        <v>105.07006214488884</v>
      </c>
      <c r="K225" s="19"/>
      <c r="L225" s="67">
        <f t="shared" si="25"/>
        <v>0.7071067811865475</v>
      </c>
      <c r="M225" s="68">
        <f t="shared" si="21"/>
        <v>0.4999999999999999</v>
      </c>
    </row>
    <row r="226" spans="3:13" ht="13.5">
      <c r="C226" s="47">
        <f t="shared" si="17"/>
        <v>25.39999999999994</v>
      </c>
      <c r="D226" s="54">
        <f t="shared" si="14"/>
        <v>52.88278729999821</v>
      </c>
      <c r="E226" s="51">
        <f t="shared" si="22"/>
        <v>-0.003153108674274523</v>
      </c>
      <c r="F226" s="5">
        <f t="shared" si="15"/>
        <v>-0.027264556168834962</v>
      </c>
      <c r="G226" s="54">
        <f t="shared" si="18"/>
        <v>0.0007433560230835566</v>
      </c>
      <c r="I226" s="13">
        <f t="shared" si="24"/>
        <v>-0.2700000000000001</v>
      </c>
      <c r="J226" s="54">
        <f t="shared" si="20"/>
        <v>105.66426685137353</v>
      </c>
      <c r="K226" s="19"/>
      <c r="L226" s="67">
        <f t="shared" si="25"/>
        <v>0.7071067811865475</v>
      </c>
      <c r="M226" s="68">
        <f t="shared" si="21"/>
        <v>0.4999999999999999</v>
      </c>
    </row>
    <row r="227" spans="3:13" ht="13.5">
      <c r="C227" s="47">
        <f t="shared" si="17"/>
        <v>25.59999999999994</v>
      </c>
      <c r="D227" s="54">
        <f aca="true" t="shared" si="26" ref="D227:D290">C227*$E$89/2</f>
        <v>53.2991871999982</v>
      </c>
      <c r="E227" s="51">
        <f t="shared" si="22"/>
        <v>-0.0029376564968142324</v>
      </c>
      <c r="F227" s="5">
        <f aca="true" t="shared" si="27" ref="F227:F290">E227/$E$97</f>
        <v>-0.02540156678252228</v>
      </c>
      <c r="G227" s="54">
        <f t="shared" si="18"/>
        <v>0.0006452395950069393</v>
      </c>
      <c r="I227" s="13">
        <f t="shared" si="24"/>
        <v>-0.2800000000000001</v>
      </c>
      <c r="J227" s="54">
        <f t="shared" si="20"/>
        <v>106.26020470831196</v>
      </c>
      <c r="K227" s="19"/>
      <c r="L227" s="67">
        <f t="shared" si="25"/>
        <v>0.7071067811865475</v>
      </c>
      <c r="M227" s="68">
        <f t="shared" si="21"/>
        <v>0.4999999999999999</v>
      </c>
    </row>
    <row r="228" spans="3:13" ht="13.5">
      <c r="C228" s="47">
        <f aca="true" t="shared" si="28" ref="C228:C291">C227+$E$93</f>
        <v>25.79999999999994</v>
      </c>
      <c r="D228" s="54">
        <f t="shared" si="26"/>
        <v>53.71558709999819</v>
      </c>
      <c r="E228" s="51">
        <f t="shared" si="22"/>
        <v>-0.002735850484683137</v>
      </c>
      <c r="F228" s="5">
        <f t="shared" si="27"/>
        <v>-0.02365657416687043</v>
      </c>
      <c r="G228" s="54">
        <f aca="true" t="shared" si="29" ref="G228:G291">F228^2</f>
        <v>0.0005596335013126414</v>
      </c>
      <c r="I228" s="13">
        <f t="shared" si="24"/>
        <v>-0.2900000000000001</v>
      </c>
      <c r="J228" s="54">
        <f aca="true" t="shared" si="30" ref="J228:J291">ACOS(I228)*180/PI()</f>
        <v>106.85795602249715</v>
      </c>
      <c r="K228" s="19"/>
      <c r="L228" s="67">
        <f t="shared" si="25"/>
        <v>0.7071067811865475</v>
      </c>
      <c r="M228" s="68">
        <f aca="true" t="shared" si="31" ref="M228:M291">L228^2</f>
        <v>0.4999999999999999</v>
      </c>
    </row>
    <row r="229" spans="3:13" ht="13.5">
      <c r="C229" s="47">
        <f t="shared" si="28"/>
        <v>25.99999999999994</v>
      </c>
      <c r="D229" s="54">
        <f t="shared" si="26"/>
        <v>54.13198699999817</v>
      </c>
      <c r="E229" s="51">
        <f aca="true" t="shared" si="32" ref="E229:E292">(E227*($E$93/C229-1)+E228*(2-$E$89*$E$93^2/C229+$E$93^2/4+$E$93^2*$E$90*($E$90+1)/C229^2))/($E$93/C229+1)</f>
        <v>-0.0025468826551312508</v>
      </c>
      <c r="F229" s="5">
        <f t="shared" si="27"/>
        <v>-0.022022591791015383</v>
      </c>
      <c r="G229" s="54">
        <f t="shared" si="29"/>
        <v>0.0004849945491936981</v>
      </c>
      <c r="I229" s="13">
        <f t="shared" si="24"/>
        <v>-0.3000000000000001</v>
      </c>
      <c r="J229" s="54">
        <f t="shared" si="30"/>
        <v>107.4576031237221</v>
      </c>
      <c r="K229" s="19"/>
      <c r="L229" s="67">
        <f t="shared" si="25"/>
        <v>0.7071067811865475</v>
      </c>
      <c r="M229" s="68">
        <f t="shared" si="31"/>
        <v>0.4999999999999999</v>
      </c>
    </row>
    <row r="230" spans="3:13" ht="13.5">
      <c r="C230" s="47">
        <f t="shared" si="28"/>
        <v>26.19999999999994</v>
      </c>
      <c r="D230" s="54">
        <f t="shared" si="26"/>
        <v>54.54838689999816</v>
      </c>
      <c r="E230" s="51">
        <f t="shared" si="32"/>
        <v>-0.0023699853450604934</v>
      </c>
      <c r="F230" s="5">
        <f t="shared" si="27"/>
        <v>-0.020492981763333838</v>
      </c>
      <c r="G230" s="54">
        <f t="shared" si="29"/>
        <v>0.00041996230155233325</v>
      </c>
      <c r="I230" s="13">
        <f t="shared" si="24"/>
        <v>-0.3100000000000001</v>
      </c>
      <c r="J230" s="54">
        <f t="shared" si="30"/>
        <v>108.05923049078355</v>
      </c>
      <c r="K230" s="19"/>
      <c r="L230" s="67">
        <f t="shared" si="25"/>
        <v>0.7071067811865475</v>
      </c>
      <c r="M230" s="68">
        <f t="shared" si="31"/>
        <v>0.4999999999999999</v>
      </c>
    </row>
    <row r="231" spans="3:13" ht="13.5">
      <c r="C231" s="47">
        <f t="shared" si="28"/>
        <v>26.399999999999938</v>
      </c>
      <c r="D231" s="54">
        <f t="shared" si="26"/>
        <v>54.964786799998144</v>
      </c>
      <c r="E231" s="51">
        <f t="shared" si="32"/>
        <v>-0.002204429779006669</v>
      </c>
      <c r="F231" s="5">
        <f t="shared" si="27"/>
        <v>-0.019061442448953463</v>
      </c>
      <c r="G231" s="54">
        <f t="shared" si="29"/>
        <v>0.000363338588234765</v>
      </c>
      <c r="I231" s="13">
        <f aca="true" t="shared" si="33" ref="I231:I262">-I131</f>
        <v>-0.3200000000000001</v>
      </c>
      <c r="J231" s="54">
        <f t="shared" si="30"/>
        <v>108.66292488494248</v>
      </c>
      <c r="K231" s="19"/>
      <c r="L231" s="67">
        <f aca="true" t="shared" si="34" ref="L231:L262">(-1)^$J$92*L131</f>
        <v>0.7071067811865475</v>
      </c>
      <c r="M231" s="68">
        <f t="shared" si="31"/>
        <v>0.4999999999999999</v>
      </c>
    </row>
    <row r="232" spans="3:13" ht="13.5">
      <c r="C232" s="47">
        <f t="shared" si="28"/>
        <v>26.599999999999937</v>
      </c>
      <c r="D232" s="54">
        <f t="shared" si="26"/>
        <v>55.381186699998125</v>
      </c>
      <c r="E232" s="51">
        <f t="shared" si="32"/>
        <v>-0.002049524616379081</v>
      </c>
      <c r="F232" s="5">
        <f t="shared" si="27"/>
        <v>-0.017721995907906435</v>
      </c>
      <c r="G232" s="54">
        <f t="shared" si="29"/>
        <v>0.0003140691389598524</v>
      </c>
      <c r="I232" s="13">
        <f t="shared" si="33"/>
        <v>-0.3300000000000001</v>
      </c>
      <c r="J232" s="54">
        <f t="shared" si="30"/>
        <v>109.26877549148378</v>
      </c>
      <c r="K232" s="19"/>
      <c r="L232" s="67">
        <f t="shared" si="34"/>
        <v>0.7071067811865475</v>
      </c>
      <c r="M232" s="68">
        <f t="shared" si="31"/>
        <v>0.4999999999999999</v>
      </c>
    </row>
    <row r="233" spans="3:13" ht="13.5">
      <c r="C233" s="47">
        <f t="shared" si="28"/>
        <v>26.799999999999937</v>
      </c>
      <c r="D233" s="54">
        <f t="shared" si="26"/>
        <v>55.79758659999811</v>
      </c>
      <c r="E233" s="51">
        <f t="shared" si="32"/>
        <v>-0.0019046144879780681</v>
      </c>
      <c r="F233" s="5">
        <f t="shared" si="27"/>
        <v>-0.0164689752405704</v>
      </c>
      <c r="G233" s="54">
        <f t="shared" si="29"/>
        <v>0.0002712271454745209</v>
      </c>
      <c r="I233" s="13">
        <f t="shared" si="33"/>
        <v>-0.34000000000000014</v>
      </c>
      <c r="J233" s="54">
        <f t="shared" si="30"/>
        <v>109.87687407007883</v>
      </c>
      <c r="K233" s="19"/>
      <c r="L233" s="67">
        <f t="shared" si="34"/>
        <v>0.7071067811865475</v>
      </c>
      <c r="M233" s="68">
        <f t="shared" si="31"/>
        <v>0.4999999999999999</v>
      </c>
    </row>
    <row r="234" spans="3:13" ht="13.5">
      <c r="C234" s="47">
        <f t="shared" si="28"/>
        <v>26.999999999999936</v>
      </c>
      <c r="D234" s="54">
        <f t="shared" si="26"/>
        <v>56.2139864999981</v>
      </c>
      <c r="E234" s="51">
        <f t="shared" si="32"/>
        <v>-0.0017690785305396076</v>
      </c>
      <c r="F234" s="5">
        <f t="shared" si="27"/>
        <v>-0.015297011916049732</v>
      </c>
      <c r="G234" s="54">
        <f t="shared" si="29"/>
        <v>0.0002339985735597675</v>
      </c>
      <c r="I234" s="13">
        <f t="shared" si="33"/>
        <v>-0.35000000000000014</v>
      </c>
      <c r="J234" s="54">
        <f t="shared" si="30"/>
        <v>110.48731511472268</v>
      </c>
      <c r="K234" s="19"/>
      <c r="L234" s="67">
        <f t="shared" si="34"/>
        <v>0.7071067811865475</v>
      </c>
      <c r="M234" s="68">
        <f t="shared" si="31"/>
        <v>0.4999999999999999</v>
      </c>
    </row>
    <row r="235" spans="3:13" ht="13.5">
      <c r="C235" s="47">
        <f t="shared" si="28"/>
        <v>27.199999999999935</v>
      </c>
      <c r="D235" s="54">
        <f t="shared" si="26"/>
        <v>56.63038639999808</v>
      </c>
      <c r="E235" s="51">
        <f t="shared" si="32"/>
        <v>-0.0016423289268967171</v>
      </c>
      <c r="F235" s="5">
        <f t="shared" si="27"/>
        <v>-0.014201023149124572</v>
      </c>
      <c r="G235" s="54">
        <f t="shared" si="29"/>
        <v>0.00020166905848197197</v>
      </c>
      <c r="I235" s="13">
        <f t="shared" si="33"/>
        <v>-0.36000000000000015</v>
      </c>
      <c r="J235" s="54">
        <f t="shared" si="30"/>
        <v>111.10019602409304</v>
      </c>
      <c r="K235" s="19"/>
      <c r="L235" s="67">
        <f t="shared" si="34"/>
        <v>0.7071067811865475</v>
      </c>
      <c r="M235" s="68">
        <f t="shared" si="31"/>
        <v>0.4999999999999999</v>
      </c>
    </row>
    <row r="236" spans="3:13" ht="13.5">
      <c r="C236" s="47">
        <f t="shared" si="28"/>
        <v>27.399999999999935</v>
      </c>
      <c r="D236" s="54">
        <f t="shared" si="26"/>
        <v>57.04678629999807</v>
      </c>
      <c r="E236" s="51">
        <f t="shared" si="32"/>
        <v>-0.0015238094582920912</v>
      </c>
      <c r="F236" s="5">
        <f t="shared" si="27"/>
        <v>-0.013176199382270175</v>
      </c>
      <c r="G236" s="54">
        <f t="shared" si="29"/>
        <v>0.00017361223016133695</v>
      </c>
      <c r="I236" s="13">
        <f t="shared" si="33"/>
        <v>-0.37000000000000016</v>
      </c>
      <c r="J236" s="54">
        <f t="shared" si="30"/>
        <v>111.71561728326446</v>
      </c>
      <c r="K236" s="19"/>
      <c r="L236" s="67">
        <f t="shared" si="34"/>
        <v>0.7071067811865475</v>
      </c>
      <c r="M236" s="68">
        <f t="shared" si="31"/>
        <v>0.4999999999999999</v>
      </c>
    </row>
    <row r="237" spans="3:13" ht="13.5">
      <c r="C237" s="47">
        <f t="shared" si="28"/>
        <v>27.599999999999934</v>
      </c>
      <c r="D237" s="54">
        <f t="shared" si="26"/>
        <v>57.463186199998056</v>
      </c>
      <c r="E237" s="51">
        <f t="shared" si="32"/>
        <v>-0.0014129940744180309</v>
      </c>
      <c r="F237" s="5">
        <f t="shared" si="27"/>
        <v>-0.012217991920962014</v>
      </c>
      <c r="G237" s="54">
        <f t="shared" si="29"/>
        <v>0.00014927932658069306</v>
      </c>
      <c r="I237" s="13">
        <f t="shared" si="33"/>
        <v>-0.38000000000000017</v>
      </c>
      <c r="J237" s="54">
        <f t="shared" si="30"/>
        <v>112.3336826578053</v>
      </c>
      <c r="K237" s="19"/>
      <c r="L237" s="67">
        <f t="shared" si="34"/>
        <v>0.7071067811865475</v>
      </c>
      <c r="M237" s="68">
        <f t="shared" si="31"/>
        <v>0.4999999999999999</v>
      </c>
    </row>
    <row r="238" spans="3:13" ht="13.5">
      <c r="C238" s="47">
        <f t="shared" si="28"/>
        <v>27.799999999999933</v>
      </c>
      <c r="D238" s="54">
        <f t="shared" si="26"/>
        <v>57.87958609999804</v>
      </c>
      <c r="E238" s="51">
        <f t="shared" si="32"/>
        <v>-0.0013093854858912037</v>
      </c>
      <c r="F238" s="5">
        <f t="shared" si="27"/>
        <v>-0.011322100762972246</v>
      </c>
      <c r="G238" s="54">
        <f t="shared" si="29"/>
        <v>0.00012818996568689673</v>
      </c>
      <c r="I238" s="13">
        <f t="shared" si="33"/>
        <v>-0.3900000000000002</v>
      </c>
      <c r="J238" s="54">
        <f t="shared" si="30"/>
        <v>112.95449940139282</v>
      </c>
      <c r="K238" s="19"/>
      <c r="L238" s="67">
        <f t="shared" si="34"/>
        <v>0.7071067811865475</v>
      </c>
      <c r="M238" s="68">
        <f t="shared" si="31"/>
        <v>0.4999999999999999</v>
      </c>
    </row>
    <row r="239" spans="3:13" ht="13.5">
      <c r="C239" s="47">
        <f t="shared" si="28"/>
        <v>27.999999999999932</v>
      </c>
      <c r="D239" s="54">
        <f t="shared" si="26"/>
        <v>58.295985999998024</v>
      </c>
      <c r="E239" s="51">
        <f t="shared" si="32"/>
        <v>-0.001212513783084435</v>
      </c>
      <c r="F239" s="5">
        <f t="shared" si="27"/>
        <v>-0.010484462655572247</v>
      </c>
      <c r="G239" s="54">
        <f t="shared" si="29"/>
        <v>0.00010992395717608907</v>
      </c>
      <c r="I239" s="13">
        <f t="shared" si="33"/>
        <v>-0.4000000000000002</v>
      </c>
      <c r="J239" s="54">
        <f t="shared" si="30"/>
        <v>113.57817847820185</v>
      </c>
      <c r="K239" s="19"/>
      <c r="L239" s="67">
        <f t="shared" si="34"/>
        <v>0.7071067811865475</v>
      </c>
      <c r="M239" s="68">
        <f t="shared" si="31"/>
        <v>0.4999999999999999</v>
      </c>
    </row>
    <row r="240" spans="3:13" ht="13.5">
      <c r="C240" s="47">
        <f t="shared" si="28"/>
        <v>28.199999999999932</v>
      </c>
      <c r="D240" s="54">
        <f t="shared" si="26"/>
        <v>58.71238589999801</v>
      </c>
      <c r="E240" s="51">
        <f t="shared" si="32"/>
        <v>-0.0011219350845291637</v>
      </c>
      <c r="F240" s="5">
        <f t="shared" si="27"/>
        <v>-0.009701239408429211</v>
      </c>
      <c r="G240" s="54">
        <f t="shared" si="29"/>
        <v>9.411404605965995E-05</v>
      </c>
      <c r="I240" s="13">
        <f t="shared" si="33"/>
        <v>-0.4100000000000002</v>
      </c>
      <c r="J240" s="54">
        <f t="shared" si="30"/>
        <v>114.20483480145833</v>
      </c>
      <c r="K240" s="19"/>
      <c r="L240" s="67">
        <f t="shared" si="34"/>
        <v>0.7071067811865475</v>
      </c>
      <c r="M240" s="68">
        <f t="shared" si="31"/>
        <v>0.4999999999999999</v>
      </c>
    </row>
    <row r="241" spans="3:13" ht="13.5">
      <c r="C241" s="47">
        <f t="shared" si="28"/>
        <v>28.39999999999993</v>
      </c>
      <c r="D241" s="54">
        <f t="shared" si="26"/>
        <v>59.128785799998</v>
      </c>
      <c r="E241" s="51">
        <f t="shared" si="32"/>
        <v>-0.0010372302174643337</v>
      </c>
      <c r="F241" s="5">
        <f t="shared" si="27"/>
        <v>-0.008968806484469138</v>
      </c>
      <c r="G241" s="54">
        <f t="shared" si="29"/>
        <v>8.043948975585566E-05</v>
      </c>
      <c r="I241" s="13">
        <f t="shared" si="33"/>
        <v>-0.4200000000000002</v>
      </c>
      <c r="J241" s="54">
        <f t="shared" si="30"/>
        <v>114.83458748970158</v>
      </c>
      <c r="K241" s="19"/>
      <c r="L241" s="67">
        <f t="shared" si="34"/>
        <v>0.7071067811865475</v>
      </c>
      <c r="M241" s="68">
        <f t="shared" si="31"/>
        <v>0.4999999999999999</v>
      </c>
    </row>
    <row r="242" spans="3:13" ht="13.5">
      <c r="C242" s="47">
        <f t="shared" si="28"/>
        <v>28.59999999999993</v>
      </c>
      <c r="D242" s="54">
        <f t="shared" si="26"/>
        <v>59.54518569999798</v>
      </c>
      <c r="E242" s="51">
        <f t="shared" si="32"/>
        <v>-0.0009580034325345411</v>
      </c>
      <c r="F242" s="5">
        <f t="shared" si="27"/>
        <v>-0.008283741886024387</v>
      </c>
      <c r="G242" s="54">
        <f t="shared" si="29"/>
        <v>6.862037963427487E-05</v>
      </c>
      <c r="I242" s="13">
        <f t="shared" si="33"/>
        <v>-0.4300000000000002</v>
      </c>
      <c r="J242" s="54">
        <f t="shared" si="30"/>
        <v>115.46756014247237</v>
      </c>
      <c r="K242" s="19"/>
      <c r="L242" s="67">
        <f t="shared" si="34"/>
        <v>0.7071067811865475</v>
      </c>
      <c r="M242" s="68">
        <f t="shared" si="31"/>
        <v>0.4999999999999999</v>
      </c>
    </row>
    <row r="243" spans="3:13" ht="13.5">
      <c r="C243" s="47">
        <f t="shared" si="28"/>
        <v>28.79999999999993</v>
      </c>
      <c r="D243" s="54">
        <f t="shared" si="26"/>
        <v>59.96158559999797</v>
      </c>
      <c r="E243" s="51">
        <f t="shared" si="32"/>
        <v>-0.0008838811541267848</v>
      </c>
      <c r="F243" s="5">
        <f t="shared" si="27"/>
        <v>-0.007642815349143995</v>
      </c>
      <c r="G243" s="54">
        <f t="shared" si="29"/>
        <v>5.841262646111104E-05</v>
      </c>
      <c r="I243" s="13">
        <f t="shared" si="33"/>
        <v>-0.4400000000000002</v>
      </c>
      <c r="J243" s="54">
        <f t="shared" si="30"/>
        <v>116.10388113733991</v>
      </c>
      <c r="K243" s="19"/>
      <c r="L243" s="67">
        <f t="shared" si="34"/>
        <v>0.7071067811865475</v>
      </c>
      <c r="M243" s="68">
        <f t="shared" si="31"/>
        <v>0.4999999999999999</v>
      </c>
    </row>
    <row r="244" spans="3:13" ht="13.5">
      <c r="C244" s="47">
        <f t="shared" si="28"/>
        <v>28.99999999999993</v>
      </c>
      <c r="D244" s="54">
        <f t="shared" si="26"/>
        <v>60.377985499997955</v>
      </c>
      <c r="E244" s="51">
        <f t="shared" si="32"/>
        <v>-0.0008145107673760064</v>
      </c>
      <c r="F244" s="5">
        <f t="shared" si="27"/>
        <v>-0.007042977854974667</v>
      </c>
      <c r="G244" s="54">
        <f t="shared" si="29"/>
        <v>4.960353706566356E-05</v>
      </c>
      <c r="I244" s="13">
        <f t="shared" si="33"/>
        <v>-0.45000000000000023</v>
      </c>
      <c r="J244" s="54">
        <f t="shared" si="30"/>
        <v>116.74368395040301</v>
      </c>
      <c r="K244" s="19"/>
      <c r="L244" s="67">
        <f t="shared" si="34"/>
        <v>0.7071067811865475</v>
      </c>
      <c r="M244" s="68">
        <f t="shared" si="31"/>
        <v>0.4999999999999999</v>
      </c>
    </row>
    <row r="245" spans="3:13" ht="13.5">
      <c r="C245" s="47">
        <f t="shared" si="28"/>
        <v>29.19999999999993</v>
      </c>
      <c r="D245" s="54">
        <f t="shared" si="26"/>
        <v>60.794385399997935</v>
      </c>
      <c r="E245" s="51">
        <f t="shared" si="32"/>
        <v>-0.0007495594424599352</v>
      </c>
      <c r="F245" s="5">
        <f t="shared" si="27"/>
        <v>-0.0064813514635779544</v>
      </c>
      <c r="G245" s="54">
        <f t="shared" si="29"/>
        <v>4.2007916794424095E-05</v>
      </c>
      <c r="I245" s="13">
        <f t="shared" si="33"/>
        <v>-0.46000000000000024</v>
      </c>
      <c r="J245" s="54">
        <f t="shared" si="30"/>
        <v>117.38710750265393</v>
      </c>
      <c r="K245" s="19"/>
      <c r="L245" s="67">
        <f t="shared" si="34"/>
        <v>0.7071067811865475</v>
      </c>
      <c r="M245" s="68">
        <f t="shared" si="31"/>
        <v>0.4999999999999999</v>
      </c>
    </row>
    <row r="246" spans="3:13" ht="13.5">
      <c r="C246" s="47">
        <f t="shared" si="28"/>
        <v>29.399999999999928</v>
      </c>
      <c r="D246" s="54">
        <f t="shared" si="26"/>
        <v>61.21078529999792</v>
      </c>
      <c r="E246" s="51">
        <f t="shared" si="32"/>
        <v>-0.0006887129964389958</v>
      </c>
      <c r="F246" s="5">
        <f t="shared" si="27"/>
        <v>-0.005955219472395131</v>
      </c>
      <c r="G246" s="54">
        <f t="shared" si="29"/>
        <v>3.546463896439414E-05</v>
      </c>
      <c r="I246" s="13">
        <f t="shared" si="33"/>
        <v>-0.47000000000000025</v>
      </c>
      <c r="J246" s="54">
        <f t="shared" si="30"/>
        <v>118.03429653488128</v>
      </c>
      <c r="K246" s="19"/>
      <c r="L246" s="67">
        <f t="shared" si="34"/>
        <v>0.7071067811865475</v>
      </c>
      <c r="M246" s="68">
        <f t="shared" si="31"/>
        <v>0.4999999999999999</v>
      </c>
    </row>
    <row r="247" spans="3:13" ht="13.5">
      <c r="C247" s="47">
        <f t="shared" si="28"/>
        <v>29.599999999999927</v>
      </c>
      <c r="D247" s="54">
        <f t="shared" si="26"/>
        <v>61.62718519999791</v>
      </c>
      <c r="E247" s="51">
        <f t="shared" si="32"/>
        <v>-0.0006316747925729544</v>
      </c>
      <c r="F247" s="5">
        <f t="shared" si="27"/>
        <v>-0.005462016898768976</v>
      </c>
      <c r="G247" s="54">
        <f t="shared" si="29"/>
        <v>2.9833628602437864E-05</v>
      </c>
      <c r="I247" s="13">
        <f t="shared" si="33"/>
        <v>-0.48000000000000026</v>
      </c>
      <c r="J247" s="54">
        <f t="shared" si="30"/>
        <v>118.68540201411896</v>
      </c>
      <c r="K247" s="19"/>
      <c r="L247" s="67">
        <f t="shared" si="34"/>
        <v>0.7071067811865475</v>
      </c>
      <c r="M247" s="68">
        <f t="shared" si="31"/>
        <v>0.4999999999999999</v>
      </c>
    </row>
    <row r="248" spans="3:13" ht="13.5">
      <c r="C248" s="47">
        <f t="shared" si="28"/>
        <v>29.799999999999926</v>
      </c>
      <c r="D248" s="54">
        <f t="shared" si="26"/>
        <v>62.04358509999789</v>
      </c>
      <c r="E248" s="51">
        <f t="shared" si="32"/>
        <v>-0.0005781646767585528</v>
      </c>
      <c r="F248" s="5">
        <f t="shared" si="27"/>
        <v>-0.0049993212834463325</v>
      </c>
      <c r="G248" s="54">
        <f t="shared" si="29"/>
        <v>2.4993213295119484E-05</v>
      </c>
      <c r="I248" s="13">
        <f t="shared" si="33"/>
        <v>-0.49000000000000027</v>
      </c>
      <c r="J248" s="54">
        <f t="shared" si="30"/>
        <v>119.34058157502375</v>
      </c>
      <c r="K248" s="19"/>
      <c r="L248" s="67">
        <f t="shared" si="34"/>
        <v>0.7071067811865475</v>
      </c>
      <c r="M248" s="68">
        <f t="shared" si="31"/>
        <v>0.4999999999999999</v>
      </c>
    </row>
    <row r="249" spans="3:13" ht="13.5">
      <c r="C249" s="47">
        <f t="shared" si="28"/>
        <v>29.999999999999925</v>
      </c>
      <c r="D249" s="54">
        <f t="shared" si="26"/>
        <v>62.45998499999788</v>
      </c>
      <c r="E249" s="51">
        <f t="shared" si="32"/>
        <v>-0.0005279179504778934</v>
      </c>
      <c r="F249" s="5">
        <f t="shared" si="27"/>
        <v>-0.0045648438097847825</v>
      </c>
      <c r="G249" s="54">
        <f t="shared" si="29"/>
        <v>2.0837799007730446E-05</v>
      </c>
      <c r="I249" s="13">
        <f t="shared" si="33"/>
        <v>-0.5000000000000002</v>
      </c>
      <c r="J249" s="54">
        <f t="shared" si="30"/>
        <v>120.00000000000001</v>
      </c>
      <c r="K249" s="19"/>
      <c r="L249" s="67">
        <f t="shared" si="34"/>
        <v>0.7071067811865475</v>
      </c>
      <c r="M249" s="68">
        <f t="shared" si="31"/>
        <v>0.4999999999999999</v>
      </c>
    </row>
    <row r="250" spans="3:13" ht="13.5">
      <c r="C250" s="47">
        <f t="shared" si="28"/>
        <v>30.199999999999925</v>
      </c>
      <c r="D250" s="54">
        <f t="shared" si="26"/>
        <v>62.876384899997866</v>
      </c>
      <c r="E250" s="51">
        <f t="shared" si="32"/>
        <v>-0.00048068437942229024</v>
      </c>
      <c r="F250" s="5">
        <f t="shared" si="27"/>
        <v>-0.004156420731440852</v>
      </c>
      <c r="G250" s="54">
        <f t="shared" si="29"/>
        <v>1.727583329675131E-05</v>
      </c>
      <c r="I250" s="13">
        <f t="shared" si="33"/>
        <v>-0.5100000000000002</v>
      </c>
      <c r="J250" s="54">
        <f t="shared" si="30"/>
        <v>120.663829742386</v>
      </c>
      <c r="K250" s="19"/>
      <c r="L250" s="67">
        <f t="shared" si="34"/>
        <v>0.7071067811865475</v>
      </c>
      <c r="M250" s="68">
        <f t="shared" si="31"/>
        <v>0.4999999999999999</v>
      </c>
    </row>
    <row r="251" spans="3:13" ht="13.5">
      <c r="C251" s="47">
        <f t="shared" si="28"/>
        <v>30.399999999999924</v>
      </c>
      <c r="D251" s="54">
        <f t="shared" si="26"/>
        <v>63.292784799997854</v>
      </c>
      <c r="E251" s="51">
        <f t="shared" si="32"/>
        <v>-0.0004362272367574523</v>
      </c>
      <c r="F251" s="5">
        <f t="shared" si="27"/>
        <v>-0.0037720050995976944</v>
      </c>
      <c r="G251" s="54">
        <f t="shared" si="29"/>
        <v>1.4228022471391013E-05</v>
      </c>
      <c r="I251" s="13">
        <f t="shared" si="33"/>
        <v>-0.5200000000000002</v>
      </c>
      <c r="J251" s="54">
        <f t="shared" si="30"/>
        <v>121.33225149759427</v>
      </c>
      <c r="K251" s="19"/>
      <c r="L251" s="67">
        <f t="shared" si="34"/>
        <v>0.7071067811865475</v>
      </c>
      <c r="M251" s="68">
        <f t="shared" si="31"/>
        <v>0.4999999999999999</v>
      </c>
    </row>
    <row r="252" spans="3:13" ht="13.5">
      <c r="C252" s="47">
        <f t="shared" si="28"/>
        <v>30.599999999999923</v>
      </c>
      <c r="D252" s="54">
        <f t="shared" si="26"/>
        <v>63.709184699997834</v>
      </c>
      <c r="E252" s="51">
        <f t="shared" si="32"/>
        <v>-0.0003943223798201626</v>
      </c>
      <c r="F252" s="5">
        <f t="shared" si="27"/>
        <v>-0.0034096587792709445</v>
      </c>
      <c r="G252" s="54">
        <f t="shared" si="29"/>
        <v>1.1625772991059428E-05</v>
      </c>
      <c r="I252" s="13">
        <f t="shared" si="33"/>
        <v>-0.5300000000000002</v>
      </c>
      <c r="J252" s="54">
        <f t="shared" si="30"/>
        <v>122.00545482776428</v>
      </c>
      <c r="K252" s="19"/>
      <c r="L252" s="67">
        <f t="shared" si="34"/>
        <v>0.7071067811865475</v>
      </c>
      <c r="M252" s="68">
        <f t="shared" si="31"/>
        <v>0.4999999999999999</v>
      </c>
    </row>
    <row r="253" spans="3:13" ht="13.5">
      <c r="C253" s="47">
        <f t="shared" si="28"/>
        <v>30.799999999999923</v>
      </c>
      <c r="D253" s="54">
        <f t="shared" si="26"/>
        <v>64.12558459999782</v>
      </c>
      <c r="E253" s="51">
        <f t="shared" si="32"/>
        <v>-0.00035475735888124626</v>
      </c>
      <c r="F253" s="5">
        <f t="shared" si="27"/>
        <v>-0.0030675447428879735</v>
      </c>
      <c r="G253" s="54">
        <f t="shared" si="29"/>
        <v>9.409830749619643E-06</v>
      </c>
      <c r="I253" s="13">
        <f t="shared" si="33"/>
        <v>-0.5400000000000003</v>
      </c>
      <c r="J253" s="54">
        <f t="shared" si="30"/>
        <v>122.68363884625795</v>
      </c>
      <c r="K253" s="19"/>
      <c r="L253" s="67">
        <f t="shared" si="34"/>
        <v>0.7071067811865475</v>
      </c>
      <c r="M253" s="68">
        <f t="shared" si="31"/>
        <v>0.4999999999999999</v>
      </c>
    </row>
    <row r="254" spans="3:13" ht="13.5">
      <c r="C254" s="47">
        <f t="shared" si="28"/>
        <v>30.999999999999922</v>
      </c>
      <c r="D254" s="54">
        <f t="shared" si="26"/>
        <v>64.54198449999781</v>
      </c>
      <c r="E254" s="51">
        <f t="shared" si="32"/>
        <v>-0.00031733055647193857</v>
      </c>
      <c r="F254" s="5">
        <f t="shared" si="27"/>
        <v>-0.0027439196281452225</v>
      </c>
      <c r="G254" s="54">
        <f t="shared" si="29"/>
        <v>7.529094925720616E-06</v>
      </c>
      <c r="I254" s="13">
        <f t="shared" si="33"/>
        <v>-0.5500000000000003</v>
      </c>
      <c r="J254" s="54">
        <f t="shared" si="30"/>
        <v>123.36701296923178</v>
      </c>
      <c r="K254" s="19"/>
      <c r="L254" s="67">
        <f t="shared" si="34"/>
        <v>0.7071067811865475</v>
      </c>
      <c r="M254" s="68">
        <f t="shared" si="31"/>
        <v>0.4999999999999999</v>
      </c>
    </row>
    <row r="255" spans="3:13" ht="13.5">
      <c r="C255" s="47">
        <f t="shared" si="28"/>
        <v>31.19999999999992</v>
      </c>
      <c r="D255" s="54">
        <f t="shared" si="26"/>
        <v>64.9583843999978</v>
      </c>
      <c r="E255" s="51">
        <f t="shared" si="32"/>
        <v>-0.00028185035564830686</v>
      </c>
      <c r="F255" s="5">
        <f t="shared" si="27"/>
        <v>-0.002437126546089456</v>
      </c>
      <c r="G255" s="54">
        <f t="shared" si="29"/>
        <v>5.9395858016539225E-06</v>
      </c>
      <c r="I255" s="13">
        <f t="shared" si="33"/>
        <v>-0.5600000000000003</v>
      </c>
      <c r="J255" s="54">
        <f t="shared" si="30"/>
        <v>124.05579774256793</v>
      </c>
      <c r="K255" s="19"/>
      <c r="L255" s="67">
        <f t="shared" si="34"/>
        <v>0.7071067811865475</v>
      </c>
      <c r="M255" s="68">
        <f t="shared" si="31"/>
        <v>0.4999999999999999</v>
      </c>
    </row>
    <row r="256" spans="3:13" ht="13.5">
      <c r="C256" s="47">
        <f t="shared" si="28"/>
        <v>31.39999999999992</v>
      </c>
      <c r="D256" s="54">
        <f t="shared" si="26"/>
        <v>65.37478429999777</v>
      </c>
      <c r="E256" s="51">
        <f t="shared" si="32"/>
        <v>-0.0002481343354588604</v>
      </c>
      <c r="F256" s="5">
        <f t="shared" si="27"/>
        <v>-0.0021455881244217536</v>
      </c>
      <c r="G256" s="54">
        <f t="shared" si="29"/>
        <v>4.603548399659658E-06</v>
      </c>
      <c r="I256" s="13">
        <f t="shared" si="33"/>
        <v>-0.5700000000000003</v>
      </c>
      <c r="J256" s="54">
        <f t="shared" si="30"/>
        <v>124.75022575368249</v>
      </c>
      <c r="K256" s="19"/>
      <c r="L256" s="67">
        <f t="shared" si="34"/>
        <v>0.7071067811865475</v>
      </c>
      <c r="M256" s="68">
        <f t="shared" si="31"/>
        <v>0.4999999999999999</v>
      </c>
    </row>
    <row r="257" spans="3:13" ht="13.5">
      <c r="C257" s="47">
        <f t="shared" si="28"/>
        <v>31.59999999999992</v>
      </c>
      <c r="D257" s="54">
        <f t="shared" si="26"/>
        <v>65.79118419999776</v>
      </c>
      <c r="E257" s="51">
        <f t="shared" si="32"/>
        <v>-0.00021600849178174492</v>
      </c>
      <c r="F257" s="5">
        <f t="shared" si="27"/>
        <v>-0.0018677997701692776</v>
      </c>
      <c r="G257" s="54">
        <f t="shared" si="29"/>
        <v>3.488675981444406E-06</v>
      </c>
      <c r="I257" s="13">
        <f t="shared" si="33"/>
        <v>-0.5800000000000003</v>
      </c>
      <c r="J257" s="54">
        <f t="shared" si="30"/>
        <v>125.45054263917542</v>
      </c>
      <c r="K257" s="19"/>
      <c r="L257" s="67">
        <f t="shared" si="34"/>
        <v>0.7071067811865475</v>
      </c>
      <c r="M257" s="68">
        <f t="shared" si="31"/>
        <v>0.4999999999999999</v>
      </c>
    </row>
    <row r="258" spans="3:13" ht="13.5">
      <c r="C258" s="47">
        <f t="shared" si="28"/>
        <v>31.79999999999992</v>
      </c>
      <c r="D258" s="54">
        <f t="shared" si="26"/>
        <v>66.20758409999775</v>
      </c>
      <c r="E258" s="51">
        <f t="shared" si="32"/>
        <v>-0.00018530648160796113</v>
      </c>
      <c r="F258" s="5">
        <f t="shared" si="27"/>
        <v>-0.0016023231350920336</v>
      </c>
      <c r="G258" s="54">
        <f t="shared" si="29"/>
        <v>2.5674394292511634E-06</v>
      </c>
      <c r="I258" s="13">
        <f t="shared" si="33"/>
        <v>-0.5900000000000003</v>
      </c>
      <c r="J258" s="54">
        <f t="shared" si="30"/>
        <v>126.15700820099885</v>
      </c>
      <c r="K258" s="19"/>
      <c r="L258" s="67">
        <f t="shared" si="34"/>
        <v>0.7071067811865475</v>
      </c>
      <c r="M258" s="68">
        <f t="shared" si="31"/>
        <v>0.4999999999999999</v>
      </c>
    </row>
    <row r="259" spans="3:13" ht="13.5">
      <c r="C259" s="47">
        <f t="shared" si="28"/>
        <v>31.99999999999992</v>
      </c>
      <c r="D259" s="54">
        <f t="shared" si="26"/>
        <v>66.62398399999773</v>
      </c>
      <c r="E259" s="51">
        <f t="shared" si="32"/>
        <v>-0.00015586888876398166</v>
      </c>
      <c r="F259" s="5">
        <f t="shared" si="27"/>
        <v>-0.001347779766473558</v>
      </c>
      <c r="G259" s="54">
        <f t="shared" si="29"/>
        <v>1.8165102989155183E-06</v>
      </c>
      <c r="I259" s="13">
        <f t="shared" si="33"/>
        <v>-0.6000000000000003</v>
      </c>
      <c r="J259" s="54">
        <f t="shared" si="30"/>
        <v>126.86989764584403</v>
      </c>
      <c r="K259" s="19"/>
      <c r="L259" s="67">
        <f t="shared" si="34"/>
        <v>0.7071067811865475</v>
      </c>
      <c r="M259" s="68">
        <f t="shared" si="31"/>
        <v>0.4999999999999999</v>
      </c>
    </row>
    <row r="260" spans="3:13" ht="13.5">
      <c r="C260" s="47">
        <f t="shared" si="28"/>
        <v>32.19999999999992</v>
      </c>
      <c r="D260" s="54">
        <f t="shared" si="26"/>
        <v>67.04038389999772</v>
      </c>
      <c r="E260" s="51">
        <f t="shared" si="32"/>
        <v>-0.00012754250898919424</v>
      </c>
      <c r="F260" s="5">
        <f t="shared" si="27"/>
        <v>-0.0011028449252704913</v>
      </c>
      <c r="G260" s="54">
        <f t="shared" si="29"/>
        <v>1.2162669291948755E-06</v>
      </c>
      <c r="I260" s="13">
        <f t="shared" si="33"/>
        <v>-0.6100000000000003</v>
      </c>
      <c r="J260" s="54">
        <f t="shared" si="30"/>
        <v>127.5895029648569</v>
      </c>
      <c r="K260" s="19"/>
      <c r="L260" s="67">
        <f t="shared" si="34"/>
        <v>0.7071067811865475</v>
      </c>
      <c r="M260" s="68">
        <f t="shared" si="31"/>
        <v>0.4999999999999999</v>
      </c>
    </row>
    <row r="261" spans="3:13" ht="13.5">
      <c r="C261" s="47">
        <f t="shared" si="28"/>
        <v>32.39999999999992</v>
      </c>
      <c r="D261" s="54">
        <f t="shared" si="26"/>
        <v>67.45678379999771</v>
      </c>
      <c r="E261" s="51">
        <f t="shared" si="32"/>
        <v>-0.00010017965220909621</v>
      </c>
      <c r="F261" s="5">
        <f t="shared" si="27"/>
        <v>-0.0008662415529517686</v>
      </c>
      <c r="G261" s="54">
        <f t="shared" si="29"/>
        <v>7.503744280602917E-07</v>
      </c>
      <c r="I261" s="13">
        <f t="shared" si="33"/>
        <v>-0.6200000000000003</v>
      </c>
      <c r="J261" s="54">
        <f t="shared" si="30"/>
        <v>128.31613447366578</v>
      </c>
      <c r="K261" s="19"/>
      <c r="L261" s="67">
        <f t="shared" si="34"/>
        <v>0.7071067811865475</v>
      </c>
      <c r="M261" s="68">
        <f t="shared" si="31"/>
        <v>0.4999999999999999</v>
      </c>
    </row>
    <row r="262" spans="3:13" ht="13.5">
      <c r="C262" s="47">
        <f t="shared" si="28"/>
        <v>32.59999999999992</v>
      </c>
      <c r="D262" s="54">
        <f t="shared" si="26"/>
        <v>67.87318369999771</v>
      </c>
      <c r="E262" s="51">
        <f t="shared" si="32"/>
        <v>-7.363745977251779E-05</v>
      </c>
      <c r="F262" s="5">
        <f t="shared" si="27"/>
        <v>-0.0006367343677299902</v>
      </c>
      <c r="G262" s="54">
        <f t="shared" si="29"/>
        <v>4.0543065504851047E-07</v>
      </c>
      <c r="I262" s="13">
        <f t="shared" si="33"/>
        <v>-0.6300000000000003</v>
      </c>
      <c r="J262" s="54">
        <f t="shared" si="30"/>
        <v>129.0501225361535</v>
      </c>
      <c r="K262" s="19"/>
      <c r="L262" s="67">
        <f t="shared" si="34"/>
        <v>0.7071067811865475</v>
      </c>
      <c r="M262" s="68">
        <f t="shared" si="31"/>
        <v>0.4999999999999999</v>
      </c>
    </row>
    <row r="263" spans="3:13" ht="13.5">
      <c r="C263" s="47">
        <f t="shared" si="28"/>
        <v>32.799999999999926</v>
      </c>
      <c r="D263" s="54">
        <f t="shared" si="26"/>
        <v>68.2895835999977</v>
      </c>
      <c r="E263" s="51">
        <f t="shared" si="32"/>
        <v>-4.777723434884257E-05</v>
      </c>
      <c r="F263" s="5">
        <f t="shared" si="27"/>
        <v>-0.0004131240702622853</v>
      </c>
      <c r="G263" s="54">
        <f t="shared" si="29"/>
        <v>1.7067149743007765E-07</v>
      </c>
      <c r="I263" s="13">
        <f aca="true" t="shared" si="35" ref="I263:I294">-I163</f>
        <v>-0.6400000000000003</v>
      </c>
      <c r="J263" s="54">
        <f t="shared" si="30"/>
        <v>129.79181949955725</v>
      </c>
      <c r="K263" s="19"/>
      <c r="L263" s="67">
        <f aca="true" t="shared" si="36" ref="L263:L294">(-1)^$J$92*L163</f>
        <v>0.7071067811865475</v>
      </c>
      <c r="M263" s="68">
        <f t="shared" si="31"/>
        <v>0.4999999999999999</v>
      </c>
    </row>
    <row r="264" spans="3:13" ht="13.5">
      <c r="C264" s="47">
        <f t="shared" si="28"/>
        <v>32.99999999999993</v>
      </c>
      <c r="D264" s="54">
        <f t="shared" si="26"/>
        <v>68.70598349999769</v>
      </c>
      <c r="E264" s="51">
        <f t="shared" si="32"/>
        <v>-2.246378010777383E-05</v>
      </c>
      <c r="F264" s="5">
        <f t="shared" si="27"/>
        <v>-0.00019424163826312613</v>
      </c>
      <c r="G264" s="54">
        <f t="shared" si="29"/>
        <v>3.772981403514315E-08</v>
      </c>
      <c r="I264" s="13">
        <f t="shared" si="35"/>
        <v>-0.6500000000000004</v>
      </c>
      <c r="J264" s="54">
        <f t="shared" si="30"/>
        <v>130.54160187350456</v>
      </c>
      <c r="K264" s="19"/>
      <c r="L264" s="67">
        <f t="shared" si="36"/>
        <v>0.7071067811865475</v>
      </c>
      <c r="M264" s="68">
        <f t="shared" si="31"/>
        <v>0.4999999999999999</v>
      </c>
    </row>
    <row r="265" spans="3:13" ht="13.5">
      <c r="C265" s="47">
        <f t="shared" si="28"/>
        <v>33.19999999999993</v>
      </c>
      <c r="D265" s="54">
        <f t="shared" si="26"/>
        <v>69.12238339999769</v>
      </c>
      <c r="E265" s="51">
        <f t="shared" si="32"/>
        <v>2.435249271737765E-06</v>
      </c>
      <c r="F265" s="5">
        <f t="shared" si="27"/>
        <v>2.1057311185027685E-05</v>
      </c>
      <c r="G265" s="54">
        <f t="shared" si="29"/>
        <v>4.434103543430921E-10</v>
      </c>
      <c r="I265" s="13">
        <f t="shared" si="35"/>
        <v>-0.6600000000000004</v>
      </c>
      <c r="J265" s="54">
        <f t="shared" si="30"/>
        <v>131.29987279170587</v>
      </c>
      <c r="K265" s="19"/>
      <c r="L265" s="67">
        <f t="shared" si="36"/>
        <v>0.7071067811865475</v>
      </c>
      <c r="M265" s="68">
        <f t="shared" si="31"/>
        <v>0.4999999999999999</v>
      </c>
    </row>
    <row r="266" spans="3:13" ht="13.5">
      <c r="C266" s="47">
        <f t="shared" si="28"/>
        <v>33.399999999999935</v>
      </c>
      <c r="D266" s="54">
        <f t="shared" si="26"/>
        <v>69.53878329999768</v>
      </c>
      <c r="E266" s="51">
        <f t="shared" si="32"/>
        <v>2.7049997296596537E-05</v>
      </c>
      <c r="F266" s="5">
        <f t="shared" si="27"/>
        <v>0.0002338981135274628</v>
      </c>
      <c r="G266" s="54">
        <f t="shared" si="29"/>
        <v>5.470832751170588E-08</v>
      </c>
      <c r="I266" s="13">
        <f t="shared" si="35"/>
        <v>-0.6700000000000004</v>
      </c>
      <c r="J266" s="54">
        <f t="shared" si="30"/>
        <v>132.0670648024952</v>
      </c>
      <c r="K266" s="19"/>
      <c r="L266" s="67">
        <f t="shared" si="36"/>
        <v>0.7071067811865475</v>
      </c>
      <c r="M266" s="68">
        <f t="shared" si="31"/>
        <v>0.4999999999999999</v>
      </c>
    </row>
    <row r="267" spans="3:13" ht="13.5">
      <c r="C267" s="47">
        <f t="shared" si="28"/>
        <v>33.59999999999994</v>
      </c>
      <c r="D267" s="54">
        <f t="shared" si="26"/>
        <v>69.95518319999766</v>
      </c>
      <c r="E267" s="51">
        <f t="shared" si="32"/>
        <v>5.1509048676898854E-05</v>
      </c>
      <c r="F267" s="5">
        <f t="shared" si="27"/>
        <v>0.0004453926254786271</v>
      </c>
      <c r="G267" s="54">
        <f t="shared" si="29"/>
        <v>1.9837459083074458E-07</v>
      </c>
      <c r="I267" s="13">
        <f t="shared" si="35"/>
        <v>-0.6800000000000004</v>
      </c>
      <c r="J267" s="54">
        <f t="shared" si="30"/>
        <v>132.84364304359636</v>
      </c>
      <c r="K267" s="19"/>
      <c r="L267" s="67">
        <f t="shared" si="36"/>
        <v>0.7071067811865475</v>
      </c>
      <c r="M267" s="68">
        <f t="shared" si="31"/>
        <v>0.4999999999999999</v>
      </c>
    </row>
    <row r="268" spans="3:13" ht="13.5">
      <c r="C268" s="47">
        <f t="shared" si="28"/>
        <v>33.79999999999994</v>
      </c>
      <c r="D268" s="54">
        <f t="shared" si="26"/>
        <v>70.37158309999766</v>
      </c>
      <c r="E268" s="51">
        <f t="shared" si="32"/>
        <v>7.594007337524262E-05</v>
      </c>
      <c r="F268" s="5">
        <f t="shared" si="27"/>
        <v>0.0006566447940400061</v>
      </c>
      <c r="G268" s="54">
        <f t="shared" si="29"/>
        <v>4.3118238553984205E-07</v>
      </c>
      <c r="I268" s="13">
        <f t="shared" si="35"/>
        <v>-0.6900000000000004</v>
      </c>
      <c r="J268" s="54">
        <f t="shared" si="30"/>
        <v>133.63010886785435</v>
      </c>
      <c r="K268" s="19"/>
      <c r="L268" s="67">
        <f t="shared" si="36"/>
        <v>0.7071067811865475</v>
      </c>
      <c r="M268" s="68">
        <f t="shared" si="31"/>
        <v>0.4999999999999999</v>
      </c>
    </row>
    <row r="269" spans="3:13" ht="13.5">
      <c r="C269" s="47">
        <f t="shared" si="28"/>
        <v>33.99999999999994</v>
      </c>
      <c r="D269" s="54">
        <f t="shared" si="26"/>
        <v>70.78798299999765</v>
      </c>
      <c r="E269" s="51">
        <f t="shared" si="32"/>
        <v>0.00010047047349710885</v>
      </c>
      <c r="F269" s="5">
        <f t="shared" si="27"/>
        <v>0.0008687562500844127</v>
      </c>
      <c r="G269" s="54">
        <f t="shared" si="29"/>
        <v>7.547374220607307E-07</v>
      </c>
      <c r="I269" s="13">
        <f t="shared" si="35"/>
        <v>-0.7000000000000004</v>
      </c>
      <c r="J269" s="54">
        <f t="shared" si="30"/>
        <v>134.42700400080574</v>
      </c>
      <c r="K269" s="19"/>
      <c r="L269" s="67">
        <f t="shared" si="36"/>
        <v>0.7071067811865475</v>
      </c>
      <c r="M269" s="68">
        <f t="shared" si="31"/>
        <v>0.4999999999999999</v>
      </c>
    </row>
    <row r="270" spans="3:13" ht="13.5">
      <c r="C270" s="47">
        <f t="shared" si="28"/>
        <v>34.199999999999946</v>
      </c>
      <c r="D270" s="54">
        <f t="shared" si="26"/>
        <v>71.20438289999765</v>
      </c>
      <c r="E270" s="51">
        <f t="shared" si="32"/>
        <v>0.00012522803593991715</v>
      </c>
      <c r="F270" s="5">
        <f t="shared" si="27"/>
        <v>0.0010828319517348461</v>
      </c>
      <c r="G270" s="54">
        <f t="shared" si="29"/>
        <v>1.1725250356978961E-06</v>
      </c>
      <c r="I270" s="13">
        <f t="shared" si="35"/>
        <v>-0.7100000000000004</v>
      </c>
      <c r="J270" s="54">
        <f t="shared" si="30"/>
        <v>135.2349153286716</v>
      </c>
      <c r="K270" s="19"/>
      <c r="L270" s="67">
        <f t="shared" si="36"/>
        <v>0.7071067811865475</v>
      </c>
      <c r="M270" s="68">
        <f t="shared" si="31"/>
        <v>0.4999999999999999</v>
      </c>
    </row>
    <row r="271" spans="3:13" ht="13.5">
      <c r="C271" s="47">
        <f t="shared" si="28"/>
        <v>34.39999999999995</v>
      </c>
      <c r="D271" s="54">
        <f t="shared" si="26"/>
        <v>71.62078279999764</v>
      </c>
      <c r="E271" s="51">
        <f t="shared" si="32"/>
        <v>0.00015034159383732598</v>
      </c>
      <c r="F271" s="5">
        <f t="shared" si="27"/>
        <v>0.0012999859037947864</v>
      </c>
      <c r="G271" s="54">
        <f t="shared" si="29"/>
        <v>1.6899633500651478E-06</v>
      </c>
      <c r="I271" s="13">
        <f t="shared" si="35"/>
        <v>-0.7200000000000004</v>
      </c>
      <c r="J271" s="54">
        <f t="shared" si="30"/>
        <v>136.05448043769118</v>
      </c>
      <c r="K271" s="19"/>
      <c r="L271" s="67">
        <f t="shared" si="36"/>
        <v>0.7071067811865475</v>
      </c>
      <c r="M271" s="68">
        <f t="shared" si="31"/>
        <v>0.4999999999999999</v>
      </c>
    </row>
    <row r="272" spans="3:13" ht="13.5">
      <c r="C272" s="47">
        <f t="shared" si="28"/>
        <v>34.59999999999995</v>
      </c>
      <c r="D272" s="54">
        <f t="shared" si="26"/>
        <v>72.03718269999763</v>
      </c>
      <c r="E272" s="51">
        <f t="shared" si="32"/>
        <v>0.0001759416999661391</v>
      </c>
      <c r="F272" s="5">
        <f t="shared" si="27"/>
        <v>0.0015213469806177264</v>
      </c>
      <c r="G272" s="54">
        <f t="shared" si="29"/>
        <v>2.3144966354346725E-06</v>
      </c>
      <c r="I272" s="13">
        <f t="shared" si="35"/>
        <v>-0.7300000000000004</v>
      </c>
      <c r="J272" s="54">
        <f t="shared" si="30"/>
        <v>136.88639405410132</v>
      </c>
      <c r="K272" s="19"/>
      <c r="L272" s="67">
        <f t="shared" si="36"/>
        <v>0.7071067811865475</v>
      </c>
      <c r="M272" s="68">
        <f t="shared" si="31"/>
        <v>0.4999999999999999</v>
      </c>
    </row>
    <row r="273" spans="3:13" ht="13.5">
      <c r="C273" s="47">
        <f t="shared" si="28"/>
        <v>34.799999999999955</v>
      </c>
      <c r="D273" s="54">
        <f t="shared" si="26"/>
        <v>72.45358259999763</v>
      </c>
      <c r="E273" s="51">
        <f t="shared" si="32"/>
        <v>0.00020216131542718076</v>
      </c>
      <c r="F273" s="5">
        <f t="shared" si="27"/>
        <v>0.0017480648810488946</v>
      </c>
      <c r="G273" s="54">
        <f t="shared" si="29"/>
        <v>3.055730828356486E-06</v>
      </c>
      <c r="I273" s="13">
        <f t="shared" si="35"/>
        <v>-0.7400000000000004</v>
      </c>
      <c r="J273" s="54">
        <f t="shared" si="30"/>
        <v>137.73141557042757</v>
      </c>
      <c r="K273" s="19"/>
      <c r="L273" s="67">
        <f t="shared" si="36"/>
        <v>0.7071067811865475</v>
      </c>
      <c r="M273" s="68">
        <f t="shared" si="31"/>
        <v>0.4999999999999999</v>
      </c>
    </row>
    <row r="274" spans="3:13" ht="13.5">
      <c r="C274" s="47">
        <f t="shared" si="28"/>
        <v>34.99999999999996</v>
      </c>
      <c r="D274" s="54">
        <f t="shared" si="26"/>
        <v>72.86998249999762</v>
      </c>
      <c r="E274" s="51">
        <f t="shared" si="32"/>
        <v>0.0002291365170701542</v>
      </c>
      <c r="F274" s="5">
        <f t="shared" si="27"/>
        <v>0.001981316245443976</v>
      </c>
      <c r="G274" s="54">
        <f t="shared" si="29"/>
        <v>3.925614064460213E-06</v>
      </c>
      <c r="I274" s="13">
        <f t="shared" si="35"/>
        <v>-0.7500000000000004</v>
      </c>
      <c r="J274" s="54">
        <f t="shared" si="30"/>
        <v>138.59037789072917</v>
      </c>
      <c r="K274" s="19"/>
      <c r="L274" s="67">
        <f t="shared" si="36"/>
        <v>0.7071067811865475</v>
      </c>
      <c r="M274" s="68">
        <f t="shared" si="31"/>
        <v>0.4999999999999999</v>
      </c>
    </row>
    <row r="275" spans="3:13" ht="13.5">
      <c r="C275" s="47">
        <f t="shared" si="28"/>
        <v>35.19999999999996</v>
      </c>
      <c r="D275" s="54">
        <f t="shared" si="26"/>
        <v>73.2863823999976</v>
      </c>
      <c r="E275" s="51">
        <f t="shared" si="32"/>
        <v>0.00025700722730730163</v>
      </c>
      <c r="F275" s="5">
        <f t="shared" si="27"/>
        <v>0.00222231096628114</v>
      </c>
      <c r="G275" s="54">
        <f t="shared" si="29"/>
        <v>4.938666030853414E-06</v>
      </c>
      <c r="I275" s="13">
        <f t="shared" si="35"/>
        <v>-0.7600000000000005</v>
      </c>
      <c r="J275" s="54">
        <f t="shared" si="30"/>
        <v>139.4641978886835</v>
      </c>
      <c r="K275" s="19"/>
      <c r="L275" s="67">
        <f t="shared" si="36"/>
        <v>0.7071067811865475</v>
      </c>
      <c r="M275" s="68">
        <f t="shared" si="31"/>
        <v>0.4999999999999999</v>
      </c>
    </row>
    <row r="276" spans="3:13" ht="13.5">
      <c r="C276" s="47">
        <f t="shared" si="28"/>
        <v>35.39999999999996</v>
      </c>
      <c r="D276" s="54">
        <f t="shared" si="26"/>
        <v>73.70278229999761</v>
      </c>
      <c r="E276" s="51">
        <f t="shared" si="32"/>
        <v>0.00028591797015321054</v>
      </c>
      <c r="F276" s="5">
        <f t="shared" si="27"/>
        <v>0.002472298725547442</v>
      </c>
      <c r="G276" s="54">
        <f t="shared" si="29"/>
        <v>6.112260988343506E-06</v>
      </c>
      <c r="I276" s="13">
        <f t="shared" si="35"/>
        <v>-0.7700000000000005</v>
      </c>
      <c r="J276" s="54">
        <f t="shared" si="30"/>
        <v>140.35388885302632</v>
      </c>
      <c r="K276" s="19"/>
      <c r="L276" s="67">
        <f t="shared" si="36"/>
        <v>0.7071067811865475</v>
      </c>
      <c r="M276" s="68">
        <f t="shared" si="31"/>
        <v>0.4999999999999999</v>
      </c>
    </row>
    <row r="277" spans="3:13" ht="13.5">
      <c r="C277" s="47">
        <f t="shared" si="28"/>
        <v>35.599999999999966</v>
      </c>
      <c r="D277" s="54">
        <f t="shared" si="26"/>
        <v>74.1191821999976</v>
      </c>
      <c r="E277" s="51">
        <f t="shared" si="32"/>
        <v>0.0003160186575400184</v>
      </c>
      <c r="F277" s="5">
        <f t="shared" si="27"/>
        <v>0.002732575793912994</v>
      </c>
      <c r="G277" s="54">
        <f t="shared" si="29"/>
        <v>7.466970469479229E-06</v>
      </c>
      <c r="I277" s="13">
        <f t="shared" si="35"/>
        <v>-0.7800000000000005</v>
      </c>
      <c r="J277" s="54">
        <f t="shared" si="30"/>
        <v>141.26057540214438</v>
      </c>
      <c r="K277" s="19"/>
      <c r="L277" s="67">
        <f t="shared" si="36"/>
        <v>0.7071067811865475</v>
      </c>
      <c r="M277" s="68">
        <f t="shared" si="31"/>
        <v>0.4999999999999999</v>
      </c>
    </row>
    <row r="278" spans="3:13" ht="13.5">
      <c r="C278" s="47">
        <f t="shared" si="28"/>
        <v>35.79999999999997</v>
      </c>
      <c r="D278" s="54">
        <f t="shared" si="26"/>
        <v>74.53558209999758</v>
      </c>
      <c r="E278" s="51">
        <f t="shared" si="32"/>
        <v>0.0003474654101903119</v>
      </c>
      <c r="F278" s="5">
        <f t="shared" si="27"/>
        <v>0.0030044921287214208</v>
      </c>
      <c r="G278" s="54">
        <f t="shared" si="29"/>
        <v>9.026972951548975E-06</v>
      </c>
      <c r="I278" s="13">
        <f t="shared" si="35"/>
        <v>-0.7900000000000005</v>
      </c>
      <c r="J278" s="54">
        <f t="shared" si="30"/>
        <v>142.18551149398587</v>
      </c>
      <c r="K278" s="19"/>
      <c r="L278" s="67">
        <f t="shared" si="36"/>
        <v>0.7071067811865475</v>
      </c>
      <c r="M278" s="68">
        <f t="shared" si="31"/>
        <v>0.4999999999999999</v>
      </c>
    </row>
    <row r="279" spans="3:13" ht="13.5">
      <c r="C279" s="47">
        <f t="shared" si="28"/>
        <v>35.99999999999997</v>
      </c>
      <c r="D279" s="54">
        <f t="shared" si="26"/>
        <v>74.95198199999759</v>
      </c>
      <c r="E279" s="51">
        <f t="shared" si="32"/>
        <v>0.00038042141758606705</v>
      </c>
      <c r="F279" s="5">
        <f t="shared" si="27"/>
        <v>0.0032894588100391346</v>
      </c>
      <c r="G279" s="54">
        <f t="shared" si="29"/>
        <v>1.082053926294408E-05</v>
      </c>
      <c r="I279" s="13">
        <f t="shared" si="35"/>
        <v>-0.8000000000000005</v>
      </c>
      <c r="J279" s="54">
        <f t="shared" si="30"/>
        <v>143.13010235415604</v>
      </c>
      <c r="K279" s="19"/>
      <c r="L279" s="67">
        <f t="shared" si="36"/>
        <v>0.7071067811865475</v>
      </c>
      <c r="M279" s="68">
        <f t="shared" si="31"/>
        <v>0.4999999999999999</v>
      </c>
    </row>
    <row r="280" spans="3:13" ht="13.5">
      <c r="C280" s="47">
        <f t="shared" si="28"/>
        <v>36.199999999999974</v>
      </c>
      <c r="D280" s="54">
        <f t="shared" si="26"/>
        <v>75.36838189999757</v>
      </c>
      <c r="E280" s="51">
        <f t="shared" si="32"/>
        <v>0.00041505784185301924</v>
      </c>
      <c r="F280" s="5">
        <f t="shared" si="27"/>
        <v>0.0035889558564361143</v>
      </c>
      <c r="G280" s="54">
        <f t="shared" si="29"/>
        <v>1.2880604139447082E-05</v>
      </c>
      <c r="I280" s="13">
        <f t="shared" si="35"/>
        <v>-0.8100000000000005</v>
      </c>
      <c r="J280" s="54">
        <f t="shared" si="30"/>
        <v>144.09593141668287</v>
      </c>
      <c r="K280" s="19"/>
      <c r="L280" s="67">
        <f t="shared" si="36"/>
        <v>0.7071067811865475</v>
      </c>
      <c r="M280" s="68">
        <f t="shared" si="31"/>
        <v>0.4999999999999999</v>
      </c>
    </row>
    <row r="281" spans="3:13" ht="13.5">
      <c r="C281" s="47">
        <f t="shared" si="28"/>
        <v>36.39999999999998</v>
      </c>
      <c r="D281" s="54">
        <f t="shared" si="26"/>
        <v>75.78478179999757</v>
      </c>
      <c r="E281" s="51">
        <f t="shared" si="32"/>
        <v>0.0004515547706880315</v>
      </c>
      <c r="F281" s="5">
        <f t="shared" si="27"/>
        <v>0.0039045404648356693</v>
      </c>
      <c r="G281" s="54">
        <f t="shared" si="29"/>
        <v>1.5245436241539144E-05</v>
      </c>
      <c r="I281" s="13">
        <f t="shared" si="35"/>
        <v>-0.8200000000000005</v>
      </c>
      <c r="J281" s="54">
        <f t="shared" si="30"/>
        <v>145.08479375255587</v>
      </c>
      <c r="K281" s="19"/>
      <c r="L281" s="67">
        <f t="shared" si="36"/>
        <v>0.7071067811865475</v>
      </c>
      <c r="M281" s="68">
        <f t="shared" si="31"/>
        <v>0.4999999999999999</v>
      </c>
    </row>
    <row r="282" spans="3:13" ht="13.5">
      <c r="C282" s="47">
        <f t="shared" si="28"/>
        <v>36.59999999999998</v>
      </c>
      <c r="D282" s="54">
        <f t="shared" si="26"/>
        <v>76.20118169999756</v>
      </c>
      <c r="E282" s="51">
        <f t="shared" si="32"/>
        <v>0.0004901022247946256</v>
      </c>
      <c r="F282" s="5">
        <f t="shared" si="27"/>
        <v>0.0042378557216898064</v>
      </c>
      <c r="G282" s="54">
        <f t="shared" si="29"/>
        <v>1.795942111785903E-05</v>
      </c>
      <c r="I282" s="13">
        <f t="shared" si="35"/>
        <v>-0.8300000000000005</v>
      </c>
      <c r="J282" s="54">
        <f t="shared" si="30"/>
        <v>146.09873800313378</v>
      </c>
      <c r="K282" s="19"/>
      <c r="L282" s="67">
        <f t="shared" si="36"/>
        <v>0.7071067811865475</v>
      </c>
      <c r="M282" s="68">
        <f t="shared" si="31"/>
        <v>0.4999999999999999</v>
      </c>
    </row>
    <row r="283" spans="3:13" ht="13.5">
      <c r="C283" s="47">
        <f t="shared" si="28"/>
        <v>36.79999999999998</v>
      </c>
      <c r="D283" s="54">
        <f t="shared" si="26"/>
        <v>76.61758159999755</v>
      </c>
      <c r="E283" s="51">
        <f t="shared" si="32"/>
        <v>0.00053090122566133</v>
      </c>
      <c r="F283" s="5">
        <f t="shared" si="27"/>
        <v>0.004590639835931777</v>
      </c>
      <c r="G283" s="54">
        <f t="shared" si="29"/>
        <v>2.107397410324373E-05</v>
      </c>
      <c r="I283" s="13">
        <f t="shared" si="35"/>
        <v>-0.8400000000000005</v>
      </c>
      <c r="J283" s="54">
        <f t="shared" si="30"/>
        <v>147.14011962111095</v>
      </c>
      <c r="K283" s="19"/>
      <c r="L283" s="67">
        <f t="shared" si="36"/>
        <v>0.7071067811865475</v>
      </c>
      <c r="M283" s="68">
        <f t="shared" si="31"/>
        <v>0.4999999999999999</v>
      </c>
    </row>
    <row r="284" spans="3:13" ht="13.5">
      <c r="C284" s="47">
        <f t="shared" si="28"/>
        <v>36.999999999999986</v>
      </c>
      <c r="D284" s="54">
        <f t="shared" si="26"/>
        <v>77.03398149999755</v>
      </c>
      <c r="E284" s="51">
        <f t="shared" si="32"/>
        <v>0.0005741649299215266</v>
      </c>
      <c r="F284" s="5">
        <f t="shared" si="27"/>
        <v>0.0049647359476509174</v>
      </c>
      <c r="G284" s="54">
        <f t="shared" si="29"/>
        <v>2.4648603029897252E-05</v>
      </c>
      <c r="I284" s="13">
        <f t="shared" si="35"/>
        <v>-0.8500000000000005</v>
      </c>
      <c r="J284" s="54">
        <f t="shared" si="30"/>
        <v>148.21166938294846</v>
      </c>
      <c r="K284" s="19"/>
      <c r="L284" s="67">
        <f t="shared" si="36"/>
        <v>0.7071067811865475</v>
      </c>
      <c r="M284" s="68">
        <f t="shared" si="31"/>
        <v>0.4999999999999999</v>
      </c>
    </row>
    <row r="285" spans="3:13" ht="13.5">
      <c r="C285" s="47">
        <f t="shared" si="28"/>
        <v>37.19999999999999</v>
      </c>
      <c r="D285" s="54">
        <f t="shared" si="26"/>
        <v>77.45038139999754</v>
      </c>
      <c r="E285" s="51">
        <f t="shared" si="32"/>
        <v>0.0006201198369749209</v>
      </c>
      <c r="F285" s="5">
        <f t="shared" si="27"/>
        <v>0.005362102570252068</v>
      </c>
      <c r="G285" s="54">
        <f t="shared" si="29"/>
        <v>2.875214397390384E-05</v>
      </c>
      <c r="I285" s="13">
        <f t="shared" si="35"/>
        <v>-0.8600000000000005</v>
      </c>
      <c r="J285" s="54">
        <f t="shared" si="30"/>
        <v>149.31658289102424</v>
      </c>
      <c r="K285" s="19"/>
      <c r="L285" s="67">
        <f t="shared" si="36"/>
        <v>0.7071067811865475</v>
      </c>
      <c r="M285" s="68">
        <f t="shared" si="31"/>
        <v>0.4999999999999999</v>
      </c>
    </row>
    <row r="286" spans="3:13" ht="13.5">
      <c r="C286" s="47">
        <f t="shared" si="28"/>
        <v>37.39999999999999</v>
      </c>
      <c r="D286" s="54">
        <f t="shared" si="26"/>
        <v>77.86678129999753</v>
      </c>
      <c r="E286" s="51">
        <f t="shared" si="32"/>
        <v>0.0006690070770327172</v>
      </c>
      <c r="F286" s="5">
        <f t="shared" si="27"/>
        <v>0.005784824728029196</v>
      </c>
      <c r="G286" s="54">
        <f t="shared" si="29"/>
        <v>3.3464197134018064E-05</v>
      </c>
      <c r="I286" s="13">
        <f t="shared" si="35"/>
        <v>-0.8700000000000006</v>
      </c>
      <c r="J286" s="54">
        <f t="shared" si="30"/>
        <v>150.4586394998573</v>
      </c>
      <c r="K286" s="19"/>
      <c r="L286" s="67">
        <f t="shared" si="36"/>
        <v>0.7071067811865475</v>
      </c>
      <c r="M286" s="68">
        <f t="shared" si="31"/>
        <v>0.4999999999999999</v>
      </c>
    </row>
    <row r="287" spans="3:13" ht="13.5">
      <c r="C287" s="47">
        <f t="shared" si="28"/>
        <v>37.599999999999994</v>
      </c>
      <c r="D287" s="54">
        <f t="shared" si="26"/>
        <v>78.28318119999753</v>
      </c>
      <c r="E287" s="51">
        <f t="shared" si="32"/>
        <v>0.0007210837872743999</v>
      </c>
      <c r="F287" s="5">
        <f t="shared" si="27"/>
        <v>0.006235125855629622</v>
      </c>
      <c r="G287" s="54">
        <f t="shared" si="29"/>
        <v>3.8876794435541025E-05</v>
      </c>
      <c r="I287" s="13">
        <f t="shared" si="35"/>
        <v>-0.8800000000000006</v>
      </c>
      <c r="J287" s="54">
        <f t="shared" si="30"/>
        <v>151.64236342367207</v>
      </c>
      <c r="K287" s="19"/>
      <c r="L287" s="67">
        <f t="shared" si="36"/>
        <v>0.7071067811865475</v>
      </c>
      <c r="M287" s="68">
        <f t="shared" si="31"/>
        <v>0.4999999999999999</v>
      </c>
    </row>
    <row r="288" spans="3:13" ht="13.5">
      <c r="C288" s="47">
        <f t="shared" si="28"/>
        <v>37.8</v>
      </c>
      <c r="D288" s="54">
        <f t="shared" si="26"/>
        <v>78.69958109999752</v>
      </c>
      <c r="E288" s="51">
        <f t="shared" si="32"/>
        <v>0.0007766245843773452</v>
      </c>
      <c r="F288" s="5">
        <f t="shared" si="27"/>
        <v>0.006715380530842658</v>
      </c>
      <c r="G288" s="54">
        <f t="shared" si="29"/>
        <v>4.509633567402062E-05</v>
      </c>
      <c r="I288" s="13">
        <f t="shared" si="35"/>
        <v>-0.8900000000000006</v>
      </c>
      <c r="J288" s="54">
        <f t="shared" si="30"/>
        <v>152.8732468827261</v>
      </c>
      <c r="K288" s="19"/>
      <c r="L288" s="67">
        <f t="shared" si="36"/>
        <v>0.7071067811865475</v>
      </c>
      <c r="M288" s="68">
        <f t="shared" si="31"/>
        <v>0.4999999999999999</v>
      </c>
    </row>
    <row r="289" spans="3:13" ht="13.5">
      <c r="C289" s="47">
        <f t="shared" si="28"/>
        <v>38</v>
      </c>
      <c r="D289" s="54">
        <f t="shared" si="26"/>
        <v>79.1159809999975</v>
      </c>
      <c r="E289" s="51">
        <f t="shared" si="32"/>
        <v>0.0008359231423052462</v>
      </c>
      <c r="F289" s="5">
        <f t="shared" si="27"/>
        <v>0.007228128117548706</v>
      </c>
      <c r="G289" s="54">
        <f t="shared" si="29"/>
        <v>5.2245836083698204E-05</v>
      </c>
      <c r="I289" s="13">
        <f t="shared" si="35"/>
        <v>-0.9000000000000006</v>
      </c>
      <c r="J289" s="54">
        <f t="shared" si="30"/>
        <v>154.15806723683295</v>
      </c>
      <c r="K289" s="19"/>
      <c r="L289" s="67">
        <f t="shared" si="36"/>
        <v>0.7071067811865475</v>
      </c>
      <c r="M289" s="68">
        <f t="shared" si="31"/>
        <v>0.4999999999999999</v>
      </c>
    </row>
    <row r="290" spans="3:13" ht="13.5">
      <c r="C290" s="47">
        <f t="shared" si="28"/>
        <v>38.2</v>
      </c>
      <c r="D290" s="54">
        <f t="shared" si="26"/>
        <v>79.5323808999975</v>
      </c>
      <c r="E290" s="51">
        <f t="shared" si="32"/>
        <v>0.0008992938849217934</v>
      </c>
      <c r="F290" s="5">
        <f t="shared" si="27"/>
        <v>0.0077760874015487</v>
      </c>
      <c r="G290" s="54">
        <f t="shared" si="29"/>
        <v>6.046753527652441E-05</v>
      </c>
      <c r="I290" s="13">
        <f t="shared" si="35"/>
        <v>-0.9100000000000006</v>
      </c>
      <c r="J290" s="54">
        <f t="shared" si="30"/>
        <v>155.5053515285804</v>
      </c>
      <c r="K290" s="19"/>
      <c r="L290" s="67">
        <f t="shared" si="36"/>
        <v>0.7071067811865475</v>
      </c>
      <c r="M290" s="68">
        <f t="shared" si="31"/>
        <v>0.4999999999999999</v>
      </c>
    </row>
    <row r="291" spans="3:13" ht="13.5">
      <c r="C291" s="47">
        <f t="shared" si="28"/>
        <v>38.400000000000006</v>
      </c>
      <c r="D291" s="54">
        <f aca="true" t="shared" si="37" ref="D291:D354">C291*$E$89/2</f>
        <v>79.9487807999975</v>
      </c>
      <c r="E291" s="51">
        <f t="shared" si="32"/>
        <v>0.0009670738037368521</v>
      </c>
      <c r="F291" s="5">
        <f aca="true" t="shared" si="38" ref="F291:F354">E291/$E$97</f>
        <v>0.008362172308399375</v>
      </c>
      <c r="G291" s="54">
        <f t="shared" si="29"/>
        <v>6.992592571536133E-05</v>
      </c>
      <c r="I291" s="13">
        <f t="shared" si="35"/>
        <v>-0.9200000000000006</v>
      </c>
      <c r="J291" s="54">
        <f t="shared" si="30"/>
        <v>156.9260819343691</v>
      </c>
      <c r="K291" s="19"/>
      <c r="L291" s="67">
        <f t="shared" si="36"/>
        <v>0.7071067811865475</v>
      </c>
      <c r="M291" s="68">
        <f t="shared" si="31"/>
        <v>0.4999999999999999</v>
      </c>
    </row>
    <row r="292" spans="3:13" ht="13.5">
      <c r="C292" s="47">
        <f aca="true" t="shared" si="39" ref="C292:C355">C291+$E$93</f>
        <v>38.60000000000001</v>
      </c>
      <c r="D292" s="54">
        <f t="shared" si="37"/>
        <v>80.3651806999975</v>
      </c>
      <c r="E292" s="51">
        <f t="shared" si="32"/>
        <v>0.001039624411898533</v>
      </c>
      <c r="F292" s="5">
        <f t="shared" si="38"/>
        <v>0.008989508799350612</v>
      </c>
      <c r="G292" s="54">
        <f aca="true" t="shared" si="40" ref="G292:G355">F292^2</f>
        <v>8.081126845360208E-05</v>
      </c>
      <c r="I292" s="13">
        <f t="shared" si="35"/>
        <v>-0.9300000000000006</v>
      </c>
      <c r="J292" s="54">
        <f aca="true" t="shared" si="41" ref="J292:J297">ACOS(I292)*180/PI()</f>
        <v>158.4348149847574</v>
      </c>
      <c r="K292" s="19"/>
      <c r="L292" s="67">
        <f t="shared" si="36"/>
        <v>0.7071067811865475</v>
      </c>
      <c r="M292" s="68">
        <f aca="true" t="shared" si="42" ref="M292:M297">L292^2</f>
        <v>0.4999999999999999</v>
      </c>
    </row>
    <row r="293" spans="3:13" ht="13.5">
      <c r="C293" s="47">
        <f t="shared" si="39"/>
        <v>38.80000000000001</v>
      </c>
      <c r="D293" s="54">
        <f t="shared" si="37"/>
        <v>80.78158059999748</v>
      </c>
      <c r="E293" s="51">
        <f aca="true" t="shared" si="43" ref="E293:E356">(E291*($E$93/C293-1)+E292*(2-$E$89*$E$93^2/C293+$E$93^2/4+$E$93^2*$E$90*($E$90+1)/C293^2))/($E$93/C293+1)</f>
        <v>0.001117333846421524</v>
      </c>
      <c r="F293" s="5">
        <f t="shared" si="38"/>
        <v>0.009661453049064102</v>
      </c>
      <c r="G293" s="54">
        <f t="shared" si="40"/>
        <v>9.334367501927003E-05</v>
      </c>
      <c r="I293" s="13">
        <f t="shared" si="35"/>
        <v>-0.9400000000000006</v>
      </c>
      <c r="J293" s="54">
        <f t="shared" si="41"/>
        <v>160.0515564111974</v>
      </c>
      <c r="K293" s="19"/>
      <c r="L293" s="67">
        <f t="shared" si="36"/>
        <v>0.7071067811865475</v>
      </c>
      <c r="M293" s="68">
        <f t="shared" si="42"/>
        <v>0.4999999999999999</v>
      </c>
    </row>
    <row r="294" spans="3:13" ht="13.5">
      <c r="C294" s="47">
        <f t="shared" si="39"/>
        <v>39.000000000000014</v>
      </c>
      <c r="D294" s="54">
        <f t="shared" si="37"/>
        <v>81.19798049999747</v>
      </c>
      <c r="E294" s="51">
        <f t="shared" si="43"/>
        <v>0.0012006191315957547</v>
      </c>
      <c r="F294" s="5">
        <f t="shared" si="38"/>
        <v>0.010381611017039218</v>
      </c>
      <c r="G294" s="54">
        <f t="shared" si="40"/>
        <v>0.00010777784730911006</v>
      </c>
      <c r="I294" s="13">
        <f t="shared" si="35"/>
        <v>-0.9500000000000006</v>
      </c>
      <c r="J294" s="54">
        <f t="shared" si="41"/>
        <v>161.80512766123334</v>
      </c>
      <c r="K294" s="19"/>
      <c r="L294" s="67">
        <f t="shared" si="36"/>
        <v>0.7071067811865475</v>
      </c>
      <c r="M294" s="68">
        <f t="shared" si="42"/>
        <v>0.4999999999999999</v>
      </c>
    </row>
    <row r="295" spans="3:13" ht="13.5">
      <c r="C295" s="47">
        <f t="shared" si="39"/>
        <v>39.20000000000002</v>
      </c>
      <c r="D295" s="54">
        <f t="shared" si="37"/>
        <v>81.61438039999747</v>
      </c>
      <c r="E295" s="51">
        <f t="shared" si="43"/>
        <v>0.0012899286175563308</v>
      </c>
      <c r="F295" s="5">
        <f t="shared" si="38"/>
        <v>0.011153859533637572</v>
      </c>
      <c r="G295" s="54">
        <f t="shared" si="40"/>
        <v>0.00012440858249611775</v>
      </c>
      <c r="I295" s="13">
        <f>-I195</f>
        <v>-0.9600000000000006</v>
      </c>
      <c r="J295" s="54">
        <f t="shared" si="41"/>
        <v>163.73979529168818</v>
      </c>
      <c r="K295" s="19"/>
      <c r="L295" s="67">
        <f>(-1)^$J$92*L195</f>
        <v>0.7071067811865475</v>
      </c>
      <c r="M295" s="68">
        <f t="shared" si="42"/>
        <v>0.4999999999999999</v>
      </c>
    </row>
    <row r="296" spans="3:13" ht="13.5">
      <c r="C296" s="47">
        <f t="shared" si="39"/>
        <v>39.40000000000002</v>
      </c>
      <c r="D296" s="54">
        <f t="shared" si="37"/>
        <v>82.03078029999746</v>
      </c>
      <c r="E296" s="51">
        <f t="shared" si="43"/>
        <v>0.0013857446091227136</v>
      </c>
      <c r="F296" s="5">
        <f t="shared" si="38"/>
        <v>0.011982369031343141</v>
      </c>
      <c r="G296" s="54">
        <f t="shared" si="40"/>
        <v>0.00014357716760329117</v>
      </c>
      <c r="I296" s="13">
        <f>-I196</f>
        <v>-0.9700000000000006</v>
      </c>
      <c r="J296" s="54">
        <f t="shared" si="41"/>
        <v>165.93013225242802</v>
      </c>
      <c r="K296" s="19"/>
      <c r="L296" s="67">
        <f>(-1)^$J$92*L196</f>
        <v>0.7071067811865475</v>
      </c>
      <c r="M296" s="68">
        <f t="shared" si="42"/>
        <v>0.4999999999999999</v>
      </c>
    </row>
    <row r="297" spans="3:13" ht="14.25" thickBot="1">
      <c r="C297" s="47">
        <f t="shared" si="39"/>
        <v>39.60000000000002</v>
      </c>
      <c r="D297" s="54">
        <f t="shared" si="37"/>
        <v>82.44718019999745</v>
      </c>
      <c r="E297" s="51">
        <f t="shared" si="43"/>
        <v>0.001488586201239859</v>
      </c>
      <c r="F297" s="5">
        <f t="shared" si="38"/>
        <v>0.012871628062484992</v>
      </c>
      <c r="G297" s="54">
        <f t="shared" si="40"/>
        <v>0.00016567880897895115</v>
      </c>
      <c r="I297" s="15">
        <f>-I197</f>
        <v>-0.9800000000000006</v>
      </c>
      <c r="J297" s="55">
        <f t="shared" si="41"/>
        <v>168.52165904546663</v>
      </c>
      <c r="K297" s="20"/>
      <c r="L297" s="70">
        <f>(-1)^$J$92*L197</f>
        <v>0.7071067811865475</v>
      </c>
      <c r="M297" s="71">
        <f t="shared" si="42"/>
        <v>0.4999999999999999</v>
      </c>
    </row>
    <row r="298" spans="3:7" ht="13.5">
      <c r="C298" s="47">
        <f t="shared" si="39"/>
        <v>39.800000000000026</v>
      </c>
      <c r="D298" s="54">
        <f t="shared" si="37"/>
        <v>82.86358009999745</v>
      </c>
      <c r="E298" s="51">
        <f t="shared" si="43"/>
        <v>0.001599012338684793</v>
      </c>
      <c r="F298" s="5">
        <f t="shared" si="38"/>
        <v>0.01382646975615659</v>
      </c>
      <c r="G298" s="54">
        <f t="shared" si="40"/>
        <v>0.00019117126591791287</v>
      </c>
    </row>
    <row r="299" spans="3:7" ht="13.5">
      <c r="C299" s="47">
        <f t="shared" si="39"/>
        <v>40.00000000000003</v>
      </c>
      <c r="D299" s="54">
        <f t="shared" si="37"/>
        <v>83.27997999999744</v>
      </c>
      <c r="E299" s="51">
        <f t="shared" si="43"/>
        <v>0.0017176251191477648</v>
      </c>
      <c r="F299" s="5">
        <f t="shared" si="38"/>
        <v>0.014852100379566186</v>
      </c>
      <c r="G299" s="54">
        <f t="shared" si="40"/>
        <v>0.00022058488568471005</v>
      </c>
    </row>
    <row r="300" spans="3:7" ht="13.5">
      <c r="C300" s="47">
        <f t="shared" si="39"/>
        <v>40.20000000000003</v>
      </c>
      <c r="D300" s="54">
        <f t="shared" si="37"/>
        <v>83.69637989999744</v>
      </c>
      <c r="E300" s="51">
        <f t="shared" si="43"/>
        <v>0.0018450733603674683</v>
      </c>
      <c r="F300" s="5">
        <f t="shared" si="38"/>
        <v>0.01595413018263136</v>
      </c>
      <c r="G300" s="54">
        <f t="shared" si="40"/>
        <v>0.0002545342698843489</v>
      </c>
    </row>
    <row r="301" spans="3:7" ht="13.5">
      <c r="C301" s="47">
        <f t="shared" si="39"/>
        <v>40.400000000000034</v>
      </c>
      <c r="D301" s="54">
        <f t="shared" si="37"/>
        <v>84.11277979999743</v>
      </c>
      <c r="E301" s="51">
        <f t="shared" si="43"/>
        <v>0.0019820564537054155</v>
      </c>
      <c r="F301" s="5">
        <f t="shared" si="38"/>
        <v>0.01713860671937887</v>
      </c>
      <c r="G301" s="54">
        <f t="shared" si="40"/>
        <v>0.00029373184028153856</v>
      </c>
    </row>
    <row r="302" spans="3:7" ht="13.5">
      <c r="C302" s="47">
        <f t="shared" si="39"/>
        <v>40.60000000000004</v>
      </c>
      <c r="D302" s="54">
        <f t="shared" si="37"/>
        <v>84.52917969999741</v>
      </c>
      <c r="E302" s="51">
        <f t="shared" si="43"/>
        <v>0.002129328528396851</v>
      </c>
      <c r="F302" s="5">
        <f t="shared" si="38"/>
        <v>0.01841205085572769</v>
      </c>
      <c r="G302" s="54">
        <f t="shared" si="40"/>
        <v>0.00033900361671390276</v>
      </c>
    </row>
    <row r="303" spans="3:7" ht="13.5">
      <c r="C303" s="47">
        <f t="shared" si="39"/>
        <v>40.80000000000004</v>
      </c>
      <c r="D303" s="54">
        <f t="shared" si="37"/>
        <v>84.94557959999742</v>
      </c>
      <c r="E303" s="51">
        <f t="shared" si="43"/>
        <v>0.002287702952727133</v>
      </c>
      <c r="F303" s="5">
        <f t="shared" si="38"/>
        <v>0.019781495690626497</v>
      </c>
      <c r="G303" s="54">
        <f t="shared" si="40"/>
        <v>0.00039130757175827465</v>
      </c>
    </row>
    <row r="304" spans="3:7" ht="13.5">
      <c r="C304" s="47">
        <f t="shared" si="39"/>
        <v>41.00000000000004</v>
      </c>
      <c r="D304" s="54">
        <f t="shared" si="37"/>
        <v>85.3619794999974</v>
      </c>
      <c r="E304" s="51">
        <f t="shared" si="43"/>
        <v>0.00245805720056683</v>
      </c>
      <c r="F304" s="5">
        <f t="shared" si="38"/>
        <v>0.02125452863640459</v>
      </c>
      <c r="G304" s="54">
        <f t="shared" si="40"/>
        <v>0.00045175498755574276</v>
      </c>
    </row>
    <row r="305" spans="3:7" ht="13.5">
      <c r="C305" s="47">
        <f t="shared" si="39"/>
        <v>41.200000000000045</v>
      </c>
      <c r="D305" s="54">
        <f t="shared" si="37"/>
        <v>85.77837939999739</v>
      </c>
      <c r="E305" s="51">
        <f t="shared" si="43"/>
        <v>0.0026413381140706223</v>
      </c>
      <c r="F305" s="5">
        <f t="shared" si="38"/>
        <v>0.02283933692470416</v>
      </c>
      <c r="G305" s="54">
        <f t="shared" si="40"/>
        <v>0.0005216353111601548</v>
      </c>
    </row>
    <row r="306" spans="3:7" ht="13.5">
      <c r="C306" s="47">
        <f t="shared" si="39"/>
        <v>41.40000000000005</v>
      </c>
      <c r="D306" s="54">
        <f t="shared" si="37"/>
        <v>86.19477929999739</v>
      </c>
      <c r="E306" s="51">
        <f t="shared" si="43"/>
        <v>0.0028385675959205115</v>
      </c>
      <c r="F306" s="5">
        <f t="shared" si="38"/>
        <v>0.024544756826631188</v>
      </c>
      <c r="G306" s="54">
        <f t="shared" si="40"/>
        <v>0.0006024450876784583</v>
      </c>
    </row>
    <row r="307" spans="3:7" ht="13.5">
      <c r="C307" s="47">
        <f t="shared" si="39"/>
        <v>41.60000000000005</v>
      </c>
      <c r="D307" s="54">
        <f t="shared" si="37"/>
        <v>86.61117919999738</v>
      </c>
      <c r="E307" s="51">
        <f t="shared" si="43"/>
        <v>0.003050848767290238</v>
      </c>
      <c r="F307" s="5">
        <f t="shared" si="38"/>
        <v>0.0263803268999423</v>
      </c>
      <c r="G307" s="54">
        <f t="shared" si="40"/>
        <v>0.0006959216473478193</v>
      </c>
    </row>
    <row r="308" spans="3:7" ht="13.5">
      <c r="C308" s="47">
        <f t="shared" si="39"/>
        <v>41.800000000000054</v>
      </c>
      <c r="D308" s="54">
        <f t="shared" si="37"/>
        <v>87.02757909999737</v>
      </c>
      <c r="E308" s="51">
        <f t="shared" si="43"/>
        <v>0.003279372630744096</v>
      </c>
      <c r="F308" s="5">
        <f t="shared" si="38"/>
        <v>0.028356345602339367</v>
      </c>
      <c r="G308" s="54">
        <f t="shared" si="40"/>
        <v>0.0008040823359193112</v>
      </c>
    </row>
    <row r="309" spans="3:7" ht="13.5">
      <c r="C309" s="47">
        <f t="shared" si="39"/>
        <v>42.00000000000006</v>
      </c>
      <c r="D309" s="54">
        <f t="shared" si="37"/>
        <v>87.44397899999737</v>
      </c>
      <c r="E309" s="51">
        <f t="shared" si="43"/>
        <v>0.0035254252805801607</v>
      </c>
      <c r="F309" s="5">
        <f t="shared" si="38"/>
        <v>0.03048393363845093</v>
      </c>
      <c r="G309" s="54">
        <f t="shared" si="40"/>
        <v>0.00092927021007348</v>
      </c>
    </row>
    <row r="310" spans="3:7" ht="13.5">
      <c r="C310" s="47">
        <f t="shared" si="39"/>
        <v>42.20000000000006</v>
      </c>
      <c r="D310" s="54">
        <f t="shared" si="37"/>
        <v>87.86037889999736</v>
      </c>
      <c r="E310" s="51">
        <f t="shared" si="43"/>
        <v>0.0037903957067075933</v>
      </c>
      <c r="F310" s="5">
        <f t="shared" si="38"/>
        <v>0.03277510143903228</v>
      </c>
      <c r="G310" s="54">
        <f t="shared" si="40"/>
        <v>0.0010742072743388557</v>
      </c>
    </row>
    <row r="311" spans="3:7" ht="13.5">
      <c r="C311" s="47">
        <f t="shared" si="39"/>
        <v>42.40000000000006</v>
      </c>
      <c r="D311" s="54">
        <f t="shared" si="37"/>
        <v>88.27677879999736</v>
      </c>
      <c r="E311" s="51">
        <f t="shared" si="43"/>
        <v>0.004075784242034548</v>
      </c>
      <c r="F311" s="5">
        <f t="shared" si="38"/>
        <v>0.03524282220452526</v>
      </c>
      <c r="G311" s="54">
        <f t="shared" si="40"/>
        <v>0.0012420565169397786</v>
      </c>
    </row>
    <row r="312" spans="3:7" ht="13.5">
      <c r="C312" s="47">
        <f t="shared" si="39"/>
        <v>42.600000000000065</v>
      </c>
      <c r="D312" s="54">
        <f t="shared" si="37"/>
        <v>88.69317869999735</v>
      </c>
      <c r="E312" s="51">
        <f t="shared" si="43"/>
        <v>0.0043832117075637</v>
      </c>
      <c r="F312" s="5">
        <f t="shared" si="38"/>
        <v>0.037901110981613056</v>
      </c>
      <c r="G312" s="54">
        <f t="shared" si="40"/>
        <v>0.0014364942136405499</v>
      </c>
    </row>
    <row r="313" spans="3:7" ht="13.5">
      <c r="C313" s="47">
        <f t="shared" si="39"/>
        <v>42.80000000000007</v>
      </c>
      <c r="D313" s="54">
        <f t="shared" si="37"/>
        <v>89.10957859999733</v>
      </c>
      <c r="E313" s="51">
        <f t="shared" si="43"/>
        <v>0.00471442931397523</v>
      </c>
      <c r="F313" s="5">
        <f t="shared" si="38"/>
        <v>0.040765110281032066</v>
      </c>
      <c r="G313" s="54">
        <f t="shared" si="40"/>
        <v>0.0016617942162247062</v>
      </c>
    </row>
    <row r="314" spans="3:7" ht="13.5">
      <c r="C314" s="47">
        <f t="shared" si="39"/>
        <v>43.00000000000007</v>
      </c>
      <c r="D314" s="54">
        <f t="shared" si="37"/>
        <v>89.52597849999734</v>
      </c>
      <c r="E314" s="51">
        <f t="shared" si="43"/>
        <v>0.005071329383453571</v>
      </c>
      <c r="F314" s="5">
        <f t="shared" si="38"/>
        <v>0.04385118278793423</v>
      </c>
      <c r="G314" s="54">
        <f t="shared" si="40"/>
        <v>0.001922926231900819</v>
      </c>
    </row>
    <row r="315" spans="3:7" ht="13.5">
      <c r="C315" s="47">
        <f t="shared" si="39"/>
        <v>43.200000000000074</v>
      </c>
      <c r="D315" s="54">
        <f t="shared" si="37"/>
        <v>89.94237839999732</v>
      </c>
      <c r="E315" s="51">
        <f t="shared" si="43"/>
        <v>0.00545595696091822</v>
      </c>
      <c r="F315" s="5">
        <f t="shared" si="38"/>
        <v>0.04717701176282062</v>
      </c>
      <c r="G315" s="54">
        <f t="shared" si="40"/>
        <v>0.002225670438869315</v>
      </c>
    </row>
    <row r="316" spans="3:7" ht="13.5">
      <c r="C316" s="47">
        <f t="shared" si="39"/>
        <v>43.40000000000008</v>
      </c>
      <c r="D316" s="54">
        <f t="shared" si="37"/>
        <v>90.35877829999731</v>
      </c>
      <c r="E316" s="51">
        <f t="shared" si="43"/>
        <v>0.005870522389687464</v>
      </c>
      <c r="F316" s="5">
        <f t="shared" si="38"/>
        <v>0.05076170978181194</v>
      </c>
      <c r="G316" s="54">
        <f t="shared" si="40"/>
        <v>0.0025767511799729016</v>
      </c>
    </row>
    <row r="317" spans="3:7" ht="13.5">
      <c r="C317" s="47">
        <f t="shared" si="39"/>
        <v>43.60000000000008</v>
      </c>
      <c r="D317" s="54">
        <f t="shared" si="37"/>
        <v>90.77517819999731</v>
      </c>
      <c r="E317" s="51">
        <f t="shared" si="43"/>
        <v>0.006317414932977042</v>
      </c>
      <c r="F317" s="5">
        <f t="shared" si="38"/>
        <v>0.054625936520129356</v>
      </c>
      <c r="G317" s="54">
        <f t="shared" si="40"/>
        <v>0.0029839929407012022</v>
      </c>
    </row>
    <row r="318" spans="3:7" ht="13.5">
      <c r="C318" s="47">
        <f t="shared" si="39"/>
        <v>43.80000000000008</v>
      </c>
      <c r="D318" s="54">
        <f t="shared" si="37"/>
        <v>91.1915780999973</v>
      </c>
      <c r="E318" s="51">
        <f t="shared" si="43"/>
        <v>0.006799217529557259</v>
      </c>
      <c r="F318" s="5">
        <f t="shared" si="38"/>
        <v>0.058792026342508935</v>
      </c>
      <c r="G318" s="54">
        <f t="shared" si="40"/>
        <v>0.0034565023614582645</v>
      </c>
    </row>
    <row r="319" spans="3:7" ht="13.5">
      <c r="C319" s="47">
        <f t="shared" si="39"/>
        <v>44.000000000000085</v>
      </c>
      <c r="D319" s="54">
        <f t="shared" si="37"/>
        <v>91.60797799999729</v>
      </c>
      <c r="E319" s="51">
        <f t="shared" si="43"/>
        <v>0.007318722779409393</v>
      </c>
      <c r="F319" s="5">
        <f t="shared" si="38"/>
        <v>0.06328412652927369</v>
      </c>
      <c r="G319" s="54">
        <f t="shared" si="40"/>
        <v>0.004004880670573122</v>
      </c>
    </row>
    <row r="320" spans="3:7" ht="13.5">
      <c r="C320" s="47">
        <f t="shared" si="39"/>
        <v>44.20000000000009</v>
      </c>
      <c r="D320" s="54">
        <f t="shared" si="37"/>
        <v>92.02437789999729</v>
      </c>
      <c r="E320" s="51">
        <f t="shared" si="43"/>
        <v>0.007878950263386947</v>
      </c>
      <c r="F320" s="5">
        <f t="shared" si="38"/>
        <v>0.06812834703738715</v>
      </c>
      <c r="G320" s="54">
        <f t="shared" si="40"/>
        <v>0.004641471670046659</v>
      </c>
    </row>
    <row r="321" spans="3:7" ht="13.5">
      <c r="C321" s="47">
        <f t="shared" si="39"/>
        <v>44.40000000000009</v>
      </c>
      <c r="D321" s="54">
        <f t="shared" si="37"/>
        <v>92.44077779999728</v>
      </c>
      <c r="E321" s="51">
        <f t="shared" si="43"/>
        <v>0.008483165309755557</v>
      </c>
      <c r="F321" s="5">
        <f t="shared" si="38"/>
        <v>0.07335292277249483</v>
      </c>
      <c r="G321" s="54">
        <f t="shared" si="40"/>
        <v>0.005380651279267591</v>
      </c>
    </row>
    <row r="322" spans="3:7" ht="13.5">
      <c r="C322" s="47">
        <f t="shared" si="39"/>
        <v>44.600000000000094</v>
      </c>
      <c r="D322" s="54">
        <f t="shared" si="37"/>
        <v>92.85717769999728</v>
      </c>
      <c r="E322" s="51">
        <f t="shared" si="43"/>
        <v>0.009134899330118304</v>
      </c>
      <c r="F322" s="5">
        <f t="shared" si="38"/>
        <v>0.07898838943125475</v>
      </c>
      <c r="G322" s="54">
        <f t="shared" si="40"/>
        <v>0.0062391656649435565</v>
      </c>
    </row>
    <row r="323" spans="3:7" ht="13.5">
      <c r="C323" s="47">
        <f t="shared" si="39"/>
        <v>44.8000000000001</v>
      </c>
      <c r="D323" s="54">
        <f t="shared" si="37"/>
        <v>93.27357759999727</v>
      </c>
      <c r="E323" s="51">
        <f t="shared" si="43"/>
        <v>0.009837971857697038</v>
      </c>
      <c r="F323" s="5">
        <f t="shared" si="38"/>
        <v>0.0850677740637383</v>
      </c>
      <c r="G323" s="54">
        <f t="shared" si="40"/>
        <v>0.007236526184159228</v>
      </c>
    </row>
    <row r="324" spans="3:7" ht="13.5">
      <c r="C324" s="47">
        <f t="shared" si="39"/>
        <v>45.0000000000001</v>
      </c>
      <c r="D324" s="54">
        <f t="shared" si="37"/>
        <v>93.68997749999725</v>
      </c>
      <c r="E324" s="51">
        <f t="shared" si="43"/>
        <v>0.010596514432307474</v>
      </c>
      <c r="F324" s="5">
        <f t="shared" si="38"/>
        <v>0.09162680160397281</v>
      </c>
      <c r="G324" s="54">
        <f t="shared" si="40"/>
        <v>0.008395470772173794</v>
      </c>
    </row>
    <row r="325" spans="3:7" ht="13.5">
      <c r="C325" s="47">
        <f t="shared" si="39"/>
        <v>45.2000000000001</v>
      </c>
      <c r="D325" s="54">
        <f t="shared" si="37"/>
        <v>94.10637739999726</v>
      </c>
      <c r="E325" s="51">
        <f t="shared" si="43"/>
        <v>0.0114149964887147</v>
      </c>
      <c r="F325" s="5">
        <f t="shared" si="38"/>
        <v>0.09870411872347641</v>
      </c>
      <c r="G325" s="54">
        <f t="shared" si="40"/>
        <v>0.009742503052978127</v>
      </c>
    </row>
    <row r="326" spans="3:7" ht="13.5">
      <c r="C326" s="47">
        <f t="shared" si="39"/>
        <v>45.400000000000105</v>
      </c>
      <c r="D326" s="54">
        <f t="shared" si="37"/>
        <v>94.52277729999724</v>
      </c>
      <c r="E326" s="51">
        <f t="shared" si="43"/>
        <v>0.012298253418471777</v>
      </c>
      <c r="F326" s="5">
        <f t="shared" si="38"/>
        <v>0.10634153647864315</v>
      </c>
      <c r="G326" s="54">
        <f t="shared" si="40"/>
        <v>0.011308522380638593</v>
      </c>
    </row>
    <row r="327" spans="3:7" ht="13.5">
      <c r="C327" s="47">
        <f t="shared" si="39"/>
        <v>45.60000000000011</v>
      </c>
      <c r="D327" s="54">
        <f t="shared" si="37"/>
        <v>94.93917719999723</v>
      </c>
      <c r="E327" s="51">
        <f t="shared" si="43"/>
        <v>0.013251516989920333</v>
      </c>
      <c r="F327" s="5">
        <f t="shared" si="38"/>
        <v>0.11458429334887482</v>
      </c>
      <c r="G327" s="54">
        <f t="shared" si="40"/>
        <v>0.013129560282261</v>
      </c>
    </row>
    <row r="328" spans="3:7" ht="13.5">
      <c r="C328" s="47">
        <f t="shared" si="39"/>
        <v>45.80000000000011</v>
      </c>
      <c r="D328" s="54">
        <f t="shared" si="37"/>
        <v>95.35557709999723</v>
      </c>
      <c r="E328" s="51">
        <f t="shared" si="43"/>
        <v>0.014280448326869404</v>
      </c>
      <c r="F328" s="5">
        <f t="shared" si="38"/>
        <v>0.12348134039929944</v>
      </c>
      <c r="G328" s="54">
        <f t="shared" si="40"/>
        <v>0.01524764142680766</v>
      </c>
    </row>
    <row r="329" spans="3:7" ht="13.5">
      <c r="C329" s="47">
        <f t="shared" si="39"/>
        <v>46.000000000000114</v>
      </c>
      <c r="D329" s="54">
        <f t="shared" si="37"/>
        <v>95.77197699999722</v>
      </c>
      <c r="E329" s="51">
        <f t="shared" si="43"/>
        <v>0.015391173663677236</v>
      </c>
      <c r="F329" s="5">
        <f t="shared" si="38"/>
        <v>0.13308565045071655</v>
      </c>
      <c r="G329" s="54">
        <f t="shared" si="40"/>
        <v>0.01771179035589031</v>
      </c>
    </row>
    <row r="330" spans="3:7" ht="13.5">
      <c r="C330" s="47">
        <f t="shared" si="39"/>
        <v>46.20000000000012</v>
      </c>
      <c r="D330" s="54">
        <f t="shared" si="37"/>
        <v>96.18837689999722</v>
      </c>
      <c r="E330" s="51">
        <f t="shared" si="43"/>
        <v>0.016590323113160083</v>
      </c>
      <c r="F330" s="5">
        <f t="shared" si="38"/>
        <v>0.14345455330109957</v>
      </c>
      <c r="G330" s="54">
        <f t="shared" si="40"/>
        <v>0.02057920886281802</v>
      </c>
    </row>
    <row r="331" spans="3:7" ht="13.5">
      <c r="C331" s="47">
        <f t="shared" si="39"/>
        <v>46.40000000000012</v>
      </c>
      <c r="D331" s="54">
        <f t="shared" si="37"/>
        <v>96.60477679999721</v>
      </c>
      <c r="E331" s="51">
        <f t="shared" si="43"/>
        <v>0.017885072704072073</v>
      </c>
      <c r="F331" s="5">
        <f t="shared" si="38"/>
        <v>0.15465009921869094</v>
      </c>
      <c r="G331" s="54">
        <f t="shared" si="40"/>
        <v>0.023916653188350952</v>
      </c>
    </row>
    <row r="332" spans="3:7" ht="13.5">
      <c r="C332" s="47">
        <f t="shared" si="39"/>
        <v>46.60000000000012</v>
      </c>
      <c r="D332" s="54">
        <f t="shared" si="37"/>
        <v>97.0211766999972</v>
      </c>
      <c r="E332" s="51">
        <f t="shared" si="43"/>
        <v>0.0192831899669829</v>
      </c>
      <c r="F332" s="5">
        <f t="shared" si="38"/>
        <v>0.16673945311767147</v>
      </c>
      <c r="G332" s="54">
        <f t="shared" si="40"/>
        <v>0.02780204522598016</v>
      </c>
    </row>
    <row r="333" spans="3:7" ht="13.5">
      <c r="C333" s="47">
        <f t="shared" si="39"/>
        <v>46.800000000000125</v>
      </c>
      <c r="D333" s="54">
        <f t="shared" si="37"/>
        <v>97.4375765999972</v>
      </c>
      <c r="E333" s="51">
        <f t="shared" si="43"/>
        <v>0.020793083371379056</v>
      </c>
      <c r="F333" s="5">
        <f t="shared" si="38"/>
        <v>0.17979532203490256</v>
      </c>
      <c r="G333" s="54">
        <f t="shared" si="40"/>
        <v>0.03232635782563432</v>
      </c>
    </row>
    <row r="334" spans="3:7" ht="13.5">
      <c r="C334" s="47">
        <f t="shared" si="39"/>
        <v>47.00000000000013</v>
      </c>
      <c r="D334" s="54">
        <f t="shared" si="37"/>
        <v>97.85397649999719</v>
      </c>
      <c r="E334" s="51">
        <f t="shared" si="43"/>
        <v>0.02242385594289759</v>
      </c>
      <c r="F334" s="5">
        <f t="shared" si="38"/>
        <v>0.19389641875177752</v>
      </c>
      <c r="G334" s="54">
        <f t="shared" si="40"/>
        <v>0.03759582120476466</v>
      </c>
    </row>
    <row r="335" spans="3:7" ht="13.5">
      <c r="C335" s="47">
        <f t="shared" si="39"/>
        <v>47.20000000000013</v>
      </c>
      <c r="D335" s="54">
        <f t="shared" si="37"/>
        <v>98.27037639999718</v>
      </c>
      <c r="E335" s="51">
        <f t="shared" si="43"/>
        <v>0.024185363417950835</v>
      </c>
      <c r="F335" s="5">
        <f t="shared" si="38"/>
        <v>0.20912796465035396</v>
      </c>
      <c r="G335" s="54">
        <f t="shared" si="40"/>
        <v>0.0437345055987997</v>
      </c>
    </row>
    <row r="336" spans="3:7" ht="13.5">
      <c r="C336" s="47">
        <f t="shared" si="39"/>
        <v>47.400000000000134</v>
      </c>
      <c r="D336" s="54">
        <f t="shared" si="37"/>
        <v>98.68677629999718</v>
      </c>
      <c r="E336" s="51">
        <f t="shared" si="43"/>
        <v>0.02608827732381517</v>
      </c>
      <c r="F336" s="5">
        <f t="shared" si="38"/>
        <v>0.22558223515938816</v>
      </c>
      <c r="G336" s="54">
        <f t="shared" si="40"/>
        <v>0.0508873448195055</v>
      </c>
    </row>
    <row r="337" spans="3:7" ht="13.5">
      <c r="C337" s="47">
        <f t="shared" si="39"/>
        <v>47.600000000000136</v>
      </c>
      <c r="D337" s="54">
        <f t="shared" si="37"/>
        <v>99.10317619999716</v>
      </c>
      <c r="E337" s="51">
        <f t="shared" si="43"/>
        <v>0.028144153405752034</v>
      </c>
      <c r="F337" s="5">
        <f t="shared" si="38"/>
        <v>0.24335915143552278</v>
      </c>
      <c r="G337" s="54">
        <f t="shared" si="40"/>
        <v>0.05922367658741771</v>
      </c>
    </row>
    <row r="338" spans="3:7" ht="13.5">
      <c r="C338" s="47">
        <f t="shared" si="39"/>
        <v>47.80000000000014</v>
      </c>
      <c r="D338" s="54">
        <f t="shared" si="37"/>
        <v>99.51957609999715</v>
      </c>
      <c r="E338" s="51">
        <f t="shared" si="43"/>
        <v>0.030365505859140537</v>
      </c>
      <c r="F338" s="5">
        <f t="shared" si="38"/>
        <v>0.26256692223971967</v>
      </c>
      <c r="G338" s="54">
        <f t="shared" si="40"/>
        <v>0.068941388654439</v>
      </c>
    </row>
    <row r="339" spans="3:7" ht="13.5">
      <c r="C339" s="47">
        <f t="shared" si="39"/>
        <v>48.00000000000014</v>
      </c>
      <c r="D339" s="54">
        <f t="shared" si="37"/>
        <v>99.93597599999715</v>
      </c>
      <c r="E339" s="51">
        <f t="shared" si="43"/>
        <v>0.03276588786418368</v>
      </c>
      <c r="F339" s="5">
        <f t="shared" si="38"/>
        <v>0.28332274031129867</v>
      </c>
      <c r="G339" s="54">
        <f t="shared" si="40"/>
        <v>0.08027177517750358</v>
      </c>
    </row>
    <row r="340" spans="3:7" ht="13.5">
      <c r="C340" s="47">
        <f t="shared" si="39"/>
        <v>48.200000000000145</v>
      </c>
      <c r="D340" s="54">
        <f t="shared" si="37"/>
        <v>100.35237589999714</v>
      </c>
      <c r="E340" s="51">
        <f t="shared" si="43"/>
        <v>0.03535997896378254</v>
      </c>
      <c r="F340" s="5">
        <f t="shared" si="38"/>
        <v>0.3057535379140362</v>
      </c>
      <c r="G340" s="54">
        <f t="shared" si="40"/>
        <v>0.09348522594694997</v>
      </c>
    </row>
    <row r="341" spans="3:7" ht="13.5">
      <c r="C341" s="47">
        <f t="shared" si="39"/>
        <v>48.40000000000015</v>
      </c>
      <c r="D341" s="54">
        <f t="shared" si="37"/>
        <v>100.76877579999714</v>
      </c>
      <c r="E341" s="51">
        <f t="shared" si="43"/>
        <v>0.03816367987195799</v>
      </c>
      <c r="F341" s="5">
        <f t="shared" si="38"/>
        <v>0.3299968066333267</v>
      </c>
      <c r="G341" s="54">
        <f t="shared" si="40"/>
        <v>0.10889789238819321</v>
      </c>
    </row>
    <row r="342" spans="3:7" ht="13.5">
      <c r="C342" s="47">
        <f t="shared" si="39"/>
        <v>48.60000000000015</v>
      </c>
      <c r="D342" s="54">
        <f t="shared" si="37"/>
        <v>101.18517569999713</v>
      </c>
      <c r="E342" s="51">
        <f t="shared" si="43"/>
        <v>0.04119421535106735</v>
      </c>
      <c r="F342" s="5">
        <f t="shared" si="38"/>
        <v>0.35620148694325454</v>
      </c>
      <c r="G342" s="54">
        <f t="shared" si="40"/>
        <v>0.12687949930058554</v>
      </c>
    </row>
    <row r="343" spans="3:7" ht="13.5">
      <c r="C343" s="47">
        <f t="shared" si="39"/>
        <v>48.80000000000015</v>
      </c>
      <c r="D343" s="54">
        <f t="shared" si="37"/>
        <v>101.60157559999712</v>
      </c>
      <c r="E343" s="51">
        <f t="shared" si="43"/>
        <v>0.044470245851372055</v>
      </c>
      <c r="F343" s="5">
        <f t="shared" si="38"/>
        <v>0.3845289335406748</v>
      </c>
      <c r="G343" s="54">
        <f t="shared" si="40"/>
        <v>0.1478625007299287</v>
      </c>
    </row>
    <row r="344" spans="3:7" ht="13.5">
      <c r="C344" s="47">
        <f t="shared" si="39"/>
        <v>49.000000000000156</v>
      </c>
      <c r="D344" s="54">
        <f t="shared" si="37"/>
        <v>102.01797549999712</v>
      </c>
      <c r="E344" s="51">
        <f t="shared" si="43"/>
        <v>0.0480119886666535</v>
      </c>
      <c r="F344" s="5">
        <f t="shared" si="38"/>
        <v>0.41515396296343215</v>
      </c>
      <c r="G344" s="54">
        <f t="shared" si="40"/>
        <v>0.1723528129642428</v>
      </c>
    </row>
    <row r="345" spans="3:7" ht="13.5">
      <c r="C345" s="47">
        <f t="shared" si="39"/>
        <v>49.20000000000016</v>
      </c>
      <c r="D345" s="54">
        <f t="shared" si="37"/>
        <v>102.43437539999711</v>
      </c>
      <c r="E345" s="51">
        <f t="shared" si="43"/>
        <v>0.05184134942497224</v>
      </c>
      <c r="F345" s="5">
        <f t="shared" si="38"/>
        <v>0.44826599057533667</v>
      </c>
      <c r="G345" s="54">
        <f t="shared" si="40"/>
        <v>0.20094239830648783</v>
      </c>
    </row>
    <row r="346" spans="3:7" ht="13.5">
      <c r="C346" s="47">
        <f t="shared" si="39"/>
        <v>49.40000000000016</v>
      </c>
      <c r="D346" s="54">
        <f t="shared" si="37"/>
        <v>102.8507752999971</v>
      </c>
      <c r="E346" s="51">
        <f t="shared" si="43"/>
        <v>0.05598206480478371</v>
      </c>
      <c r="F346" s="5">
        <f t="shared" si="38"/>
        <v>0.4840702646154644</v>
      </c>
      <c r="G346" s="54">
        <f t="shared" si="40"/>
        <v>0.2343240210848857</v>
      </c>
    </row>
    <row r="347" spans="3:7" ht="13.5">
      <c r="C347" s="47">
        <f t="shared" si="39"/>
        <v>49.600000000000165</v>
      </c>
      <c r="D347" s="54">
        <f t="shared" si="37"/>
        <v>103.2671751999971</v>
      </c>
      <c r="E347" s="51">
        <f t="shared" si="43"/>
        <v>0.0604598574439656</v>
      </c>
      <c r="F347" s="5">
        <f t="shared" si="38"/>
        <v>0.5227892056781158</v>
      </c>
      <c r="G347" s="54">
        <f t="shared" si="40"/>
        <v>0.27330855357355527</v>
      </c>
    </row>
    <row r="348" spans="3:7" ht="13.5">
      <c r="C348" s="47">
        <f t="shared" si="39"/>
        <v>49.80000000000017</v>
      </c>
      <c r="D348" s="54">
        <f t="shared" si="37"/>
        <v>103.68357509999709</v>
      </c>
      <c r="E348" s="51">
        <f t="shared" si="43"/>
        <v>0.06530260409342645</v>
      </c>
      <c r="F348" s="5">
        <f t="shared" si="38"/>
        <v>0.5646638607170963</v>
      </c>
      <c r="G348" s="54">
        <f t="shared" si="40"/>
        <v>0.3188452755999363</v>
      </c>
    </row>
    <row r="349" spans="3:7" ht="13.5">
      <c r="C349" s="47">
        <f t="shared" si="39"/>
        <v>50.00000000000017</v>
      </c>
      <c r="D349" s="54">
        <f t="shared" si="37"/>
        <v>104.09997499999707</v>
      </c>
      <c r="E349" s="51">
        <f t="shared" si="43"/>
        <v>0.07054051815844968</v>
      </c>
      <c r="F349" s="5">
        <f t="shared" si="38"/>
        <v>0.6099554814590342</v>
      </c>
      <c r="G349" s="54">
        <f t="shared" si="40"/>
        <v>0.3720456893619222</v>
      </c>
    </row>
    <row r="350" spans="3:7" ht="13.5">
      <c r="C350" s="47">
        <f t="shared" si="39"/>
        <v>50.20000000000017</v>
      </c>
      <c r="D350" s="54">
        <f t="shared" si="37"/>
        <v>104.51637489999707</v>
      </c>
      <c r="E350" s="51">
        <f t="shared" si="43"/>
        <v>0.0762063478704309</v>
      </c>
      <c r="F350" s="5">
        <f t="shared" si="38"/>
        <v>0.6589472379708546</v>
      </c>
      <c r="G350" s="54">
        <f t="shared" si="40"/>
        <v>0.4342114624294181</v>
      </c>
    </row>
    <row r="351" spans="3:7" ht="13.5">
      <c r="C351" s="47">
        <f t="shared" si="39"/>
        <v>50.400000000000176</v>
      </c>
      <c r="D351" s="54">
        <f t="shared" si="37"/>
        <v>104.93277479999706</v>
      </c>
      <c r="E351" s="51">
        <f t="shared" si="43"/>
        <v>0.08233559143989945</v>
      </c>
      <c r="F351" s="5">
        <f t="shared" si="38"/>
        <v>0.711946079062399</v>
      </c>
      <c r="G351" s="54">
        <f t="shared" si="40"/>
        <v>0.5068672194923237</v>
      </c>
    </row>
    <row r="352" spans="3:7" ht="13.5">
      <c r="C352" s="47">
        <f t="shared" si="39"/>
        <v>50.60000000000018</v>
      </c>
      <c r="D352" s="54">
        <f t="shared" si="37"/>
        <v>105.34917469999706</v>
      </c>
      <c r="E352" s="51">
        <f t="shared" si="43"/>
        <v>0.08896673065944664</v>
      </c>
      <c r="F352" s="5">
        <f t="shared" si="38"/>
        <v>0.7692847522231986</v>
      </c>
      <c r="G352" s="54">
        <f t="shared" si="40"/>
        <v>0.5917990300031081</v>
      </c>
    </row>
    <row r="353" spans="3:7" ht="13.5">
      <c r="C353" s="47">
        <f t="shared" si="39"/>
        <v>50.80000000000018</v>
      </c>
      <c r="D353" s="54">
        <f t="shared" si="37"/>
        <v>105.76557459999705</v>
      </c>
      <c r="E353" s="51">
        <f t="shared" si="43"/>
        <v>0.0961414845532529</v>
      </c>
      <c r="F353" s="5">
        <f t="shared" si="38"/>
        <v>0.8313239968998053</v>
      </c>
      <c r="G353" s="54">
        <f t="shared" si="40"/>
        <v>0.6910995878214675</v>
      </c>
    </row>
    <row r="354" spans="3:7" ht="13.5">
      <c r="C354" s="47">
        <f t="shared" si="39"/>
        <v>51.000000000000185</v>
      </c>
      <c r="D354" s="54">
        <f t="shared" si="37"/>
        <v>106.18197449999704</v>
      </c>
      <c r="E354" s="51">
        <f t="shared" si="43"/>
        <v>0.10390508480922919</v>
      </c>
      <c r="F354" s="5">
        <f t="shared" si="38"/>
        <v>0.8984549261248023</v>
      </c>
      <c r="G354" s="54">
        <f t="shared" si="40"/>
        <v>0.8072212542779239</v>
      </c>
    </row>
    <row r="355" spans="3:7" ht="13.5">
      <c r="C355" s="47">
        <f t="shared" si="39"/>
        <v>51.20000000000019</v>
      </c>
      <c r="D355" s="54">
        <f aca="true" t="shared" si="44" ref="D355:D418">C355*$E$89/2</f>
        <v>106.59837439999704</v>
      </c>
      <c r="E355" s="51">
        <f t="shared" si="43"/>
        <v>0.11230657488135942</v>
      </c>
      <c r="F355" s="5">
        <f aca="true" t="shared" si="45" ref="F355:F418">E355/$E$97</f>
        <v>0.9711016128192301</v>
      </c>
      <c r="G355" s="54">
        <f t="shared" si="40"/>
        <v>0.94303834242011</v>
      </c>
    </row>
    <row r="356" spans="3:7" ht="13.5">
      <c r="C356" s="47">
        <f aca="true" t="shared" si="46" ref="C356:C419">C355+$E$93</f>
        <v>51.40000000000019</v>
      </c>
      <c r="D356" s="54">
        <f t="shared" si="44"/>
        <v>107.01477429999703</v>
      </c>
      <c r="E356" s="51">
        <f t="shared" si="43"/>
        <v>0.12139913481473365</v>
      </c>
      <c r="F356" s="5">
        <f t="shared" si="45"/>
        <v>1.049723898516065</v>
      </c>
      <c r="G356" s="54">
        <f aca="true" t="shared" si="47" ref="G356:G419">F356^2</f>
        <v>1.101920263115766</v>
      </c>
    </row>
    <row r="357" spans="3:7" ht="13.5">
      <c r="C357" s="47">
        <f t="shared" si="46"/>
        <v>51.60000000000019</v>
      </c>
      <c r="D357" s="54">
        <f t="shared" si="44"/>
        <v>107.43117419999702</v>
      </c>
      <c r="E357" s="51">
        <f aca="true" t="shared" si="48" ref="E357:E420">(E355*($E$93/C357-1)+E356*(2-$E$89*$E$93^2/C357+$E$93^2/4+$E$93^2*$E$90*($E$90+1)/C357^2))/($E$93/C357+1)</f>
        <v>0.13124043402517882</v>
      </c>
      <c r="F357" s="5">
        <f t="shared" si="45"/>
        <v>1.1348204438037814</v>
      </c>
      <c r="G357" s="54">
        <f t="shared" si="47"/>
        <v>1.2878174396750115</v>
      </c>
    </row>
    <row r="358" spans="3:7" ht="13.5">
      <c r="C358" s="47">
        <f t="shared" si="46"/>
        <v>51.800000000000196</v>
      </c>
      <c r="D358" s="54">
        <f t="shared" si="44"/>
        <v>107.84757409999702</v>
      </c>
      <c r="E358" s="51">
        <f t="shared" si="48"/>
        <v>0.14189301446060956</v>
      </c>
      <c r="F358" s="5">
        <f t="shared" si="45"/>
        <v>1.226932041477039</v>
      </c>
      <c r="G358" s="54">
        <f t="shared" si="47"/>
        <v>1.5053622344030146</v>
      </c>
    </row>
    <row r="359" spans="3:7" ht="13.5">
      <c r="C359" s="47">
        <f t="shared" si="46"/>
        <v>52.0000000000002</v>
      </c>
      <c r="D359" s="54">
        <f t="shared" si="44"/>
        <v>108.263973999997</v>
      </c>
      <c r="E359" s="51">
        <f t="shared" si="48"/>
        <v>0.1534247067836362</v>
      </c>
      <c r="F359" s="5">
        <f t="shared" si="45"/>
        <v>1.326645215218259</v>
      </c>
      <c r="G359" s="54">
        <f t="shared" si="47"/>
        <v>1.7599875270615009</v>
      </c>
    </row>
    <row r="360" spans="3:7" ht="13.5">
      <c r="C360" s="47">
        <f t="shared" si="46"/>
        <v>52.2000000000002</v>
      </c>
      <c r="D360" s="54">
        <f t="shared" si="44"/>
        <v>108.68037389999701</v>
      </c>
      <c r="E360" s="51">
        <f t="shared" si="48"/>
        <v>0.1659090824461085</v>
      </c>
      <c r="F360" s="5">
        <f t="shared" si="45"/>
        <v>1.4345961286325033</v>
      </c>
      <c r="G360" s="54">
        <f t="shared" si="47"/>
        <v>2.058066052287366</v>
      </c>
    </row>
    <row r="361" spans="3:7" ht="13.5">
      <c r="C361" s="47">
        <f t="shared" si="46"/>
        <v>52.400000000000205</v>
      </c>
      <c r="D361" s="54">
        <f t="shared" si="44"/>
        <v>109.096773799997</v>
      </c>
      <c r="E361" s="51">
        <f t="shared" si="48"/>
        <v>0.17942594477779958</v>
      </c>
      <c r="F361" s="5">
        <f t="shared" si="45"/>
        <v>1.5514748316329934</v>
      </c>
      <c r="G361" s="54">
        <f t="shared" si="47"/>
        <v>2.4070741531906252</v>
      </c>
    </row>
    <row r="362" spans="3:7" ht="13.5">
      <c r="C362" s="47">
        <f t="shared" si="46"/>
        <v>52.60000000000021</v>
      </c>
      <c r="D362" s="54">
        <f t="shared" si="44"/>
        <v>109.51317369999698</v>
      </c>
      <c r="E362" s="51">
        <f t="shared" si="48"/>
        <v>0.19406186248515905</v>
      </c>
      <c r="F362" s="5">
        <f t="shared" si="45"/>
        <v>1.6780298735414558</v>
      </c>
      <c r="G362" s="54">
        <f t="shared" si="47"/>
        <v>2.815784256497554</v>
      </c>
    </row>
    <row r="363" spans="3:7" ht="13.5">
      <c r="C363" s="47">
        <f t="shared" si="46"/>
        <v>52.80000000000021</v>
      </c>
      <c r="D363" s="54">
        <f t="shared" si="44"/>
        <v>109.92957359999698</v>
      </c>
      <c r="E363" s="51">
        <f t="shared" si="48"/>
        <v>0.20991074925395564</v>
      </c>
      <c r="F363" s="5">
        <f t="shared" si="45"/>
        <v>1.8150733148433265</v>
      </c>
      <c r="G363" s="54">
        <f t="shared" si="47"/>
        <v>3.2944911382563413</v>
      </c>
    </row>
    <row r="364" spans="3:7" ht="13.5">
      <c r="C364" s="47">
        <f t="shared" si="46"/>
        <v>53.00000000000021</v>
      </c>
      <c r="D364" s="54">
        <f t="shared" si="44"/>
        <v>110.34597349999697</v>
      </c>
      <c r="E364" s="51">
        <f t="shared" si="48"/>
        <v>0.22707449347383812</v>
      </c>
      <c r="F364" s="5">
        <f t="shared" si="45"/>
        <v>1.9634861723412282</v>
      </c>
      <c r="G364" s="54">
        <f t="shared" si="47"/>
        <v>3.8552779489752074</v>
      </c>
    </row>
    <row r="365" spans="3:7" ht="13.5">
      <c r="C365" s="47">
        <f t="shared" si="46"/>
        <v>53.200000000000216</v>
      </c>
      <c r="D365" s="54">
        <f t="shared" si="44"/>
        <v>110.76237339999696</v>
      </c>
      <c r="E365" s="51">
        <f t="shared" si="48"/>
        <v>0.24566364245570768</v>
      </c>
      <c r="F365" s="5">
        <f t="shared" si="45"/>
        <v>2.124224335501315</v>
      </c>
      <c r="G365" s="54">
        <f t="shared" si="47"/>
        <v>4.512329027536004</v>
      </c>
    </row>
    <row r="366" spans="3:7" ht="13.5">
      <c r="C366" s="47">
        <f t="shared" si="46"/>
        <v>53.40000000000022</v>
      </c>
      <c r="D366" s="54">
        <f t="shared" si="44"/>
        <v>111.17877329999696</v>
      </c>
      <c r="E366" s="51">
        <f t="shared" si="48"/>
        <v>0.2657981458968631</v>
      </c>
      <c r="F366" s="5">
        <f t="shared" si="45"/>
        <v>2.298324995108073</v>
      </c>
      <c r="G366" s="54">
        <f t="shared" si="47"/>
        <v>5.282297783138524</v>
      </c>
    </row>
    <row r="367" spans="3:7" ht="13.5">
      <c r="C367" s="47">
        <f t="shared" si="46"/>
        <v>53.60000000000022</v>
      </c>
      <c r="D367" s="54">
        <f t="shared" si="44"/>
        <v>111.59517319999695</v>
      </c>
      <c r="E367" s="51">
        <f t="shared" si="48"/>
        <v>0.287608163766933</v>
      </c>
      <c r="F367" s="5">
        <f t="shared" si="45"/>
        <v>2.4869136289580083</v>
      </c>
      <c r="G367" s="54">
        <f t="shared" si="47"/>
        <v>6.18473939789709</v>
      </c>
    </row>
    <row r="368" spans="3:7" ht="13.5">
      <c r="C368" s="47">
        <f t="shared" si="46"/>
        <v>53.800000000000225</v>
      </c>
      <c r="D368" s="54">
        <f t="shared" si="44"/>
        <v>112.01157309999694</v>
      </c>
      <c r="E368" s="51">
        <f t="shared" si="48"/>
        <v>0.3112349442426675</v>
      </c>
      <c r="F368" s="5">
        <f t="shared" si="45"/>
        <v>2.691211593257514</v>
      </c>
      <c r="G368" s="54">
        <f t="shared" si="47"/>
        <v>7.242619839683646</v>
      </c>
    </row>
    <row r="369" spans="3:7" ht="13.5">
      <c r="C369" s="47">
        <f t="shared" si="46"/>
        <v>54.00000000000023</v>
      </c>
      <c r="D369" s="54">
        <f t="shared" si="44"/>
        <v>112.42797299999694</v>
      </c>
      <c r="E369" s="51">
        <f t="shared" si="48"/>
        <v>0.3368317778150272</v>
      </c>
      <c r="F369" s="5">
        <f t="shared" si="45"/>
        <v>2.912544372673527</v>
      </c>
      <c r="G369" s="54">
        <f t="shared" si="47"/>
        <v>8.48291472279223</v>
      </c>
    </row>
    <row r="370" spans="3:7" ht="13.5">
      <c r="C370" s="47">
        <f t="shared" si="46"/>
        <v>54.20000000000023</v>
      </c>
      <c r="D370" s="54">
        <f t="shared" si="44"/>
        <v>112.84437289999693</v>
      </c>
      <c r="E370" s="51">
        <f t="shared" si="48"/>
        <v>0.36456503423126935</v>
      </c>
      <c r="F370" s="5">
        <f t="shared" si="45"/>
        <v>3.152350546648584</v>
      </c>
      <c r="G370" s="54">
        <f t="shared" si="47"/>
        <v>9.937313968955626</v>
      </c>
    </row>
    <row r="371" spans="3:7" ht="13.5">
      <c r="C371" s="47">
        <f t="shared" si="46"/>
        <v>54.40000000000023</v>
      </c>
      <c r="D371" s="54">
        <f t="shared" si="44"/>
        <v>113.26077279999693</v>
      </c>
      <c r="E371" s="51">
        <f t="shared" si="48"/>
        <v>0.39461528952180375</v>
      </c>
      <c r="F371" s="5">
        <f t="shared" si="45"/>
        <v>3.4121915346681653</v>
      </c>
      <c r="G371" s="54">
        <f t="shared" si="47"/>
        <v>11.64305106926109</v>
      </c>
    </row>
    <row r="372" spans="3:7" ht="13.5">
      <c r="C372" s="47">
        <f t="shared" si="46"/>
        <v>54.600000000000236</v>
      </c>
      <c r="D372" s="54">
        <f t="shared" si="44"/>
        <v>113.67717269999692</v>
      </c>
      <c r="E372" s="51">
        <f t="shared" si="48"/>
        <v>0.4271785510007424</v>
      </c>
      <c r="F372" s="5">
        <f t="shared" si="45"/>
        <v>3.693762188694943</v>
      </c>
      <c r="G372" s="54">
        <f t="shared" si="47"/>
        <v>13.643879106632458</v>
      </c>
    </row>
    <row r="373" spans="3:7" ht="13.5">
      <c r="C373" s="47">
        <f t="shared" si="46"/>
        <v>54.80000000000024</v>
      </c>
      <c r="D373" s="54">
        <f t="shared" si="44"/>
        <v>114.0935725999969</v>
      </c>
      <c r="E373" s="51">
        <f t="shared" si="48"/>
        <v>0.4624675888249408</v>
      </c>
      <c r="F373" s="5">
        <f t="shared" si="45"/>
        <v>3.9989023070016394</v>
      </c>
      <c r="G373" s="54">
        <f t="shared" si="47"/>
        <v>15.991219660943035</v>
      </c>
    </row>
    <row r="374" spans="3:7" ht="13.5">
      <c r="C374" s="47">
        <f t="shared" si="46"/>
        <v>55.00000000000024</v>
      </c>
      <c r="D374" s="54">
        <f t="shared" si="44"/>
        <v>114.5099724999969</v>
      </c>
      <c r="E374" s="51">
        <f t="shared" si="48"/>
        <v>0.5007133834539953</v>
      </c>
      <c r="F374" s="5">
        <f t="shared" si="45"/>
        <v>4.329609150185693</v>
      </c>
      <c r="G374" s="54">
        <f t="shared" si="47"/>
        <v>18.745515393371676</v>
      </c>
    </row>
    <row r="375" spans="3:7" ht="13.5">
      <c r="C375" s="47">
        <f t="shared" si="46"/>
        <v>55.200000000000244</v>
      </c>
      <c r="D375" s="54">
        <f t="shared" si="44"/>
        <v>114.9263723999969</v>
      </c>
      <c r="E375" s="51">
        <f t="shared" si="48"/>
        <v>0.542166699178635</v>
      </c>
      <c r="F375" s="5">
        <f t="shared" si="45"/>
        <v>4.688051047282351</v>
      </c>
      <c r="G375" s="54">
        <f t="shared" si="47"/>
        <v>21.97782262192515</v>
      </c>
    </row>
    <row r="376" spans="3:7" ht="13.5">
      <c r="C376" s="47">
        <f t="shared" si="46"/>
        <v>55.40000000000025</v>
      </c>
      <c r="D376" s="54">
        <f t="shared" si="44"/>
        <v>115.34277229999688</v>
      </c>
      <c r="E376" s="51">
        <f t="shared" si="48"/>
        <v>0.5870997947832491</v>
      </c>
      <c r="F376" s="5">
        <f t="shared" si="45"/>
        <v>5.076582187660348</v>
      </c>
      <c r="G376" s="54">
        <f t="shared" si="47"/>
        <v>25.771686708070323</v>
      </c>
    </row>
    <row r="377" spans="3:7" ht="13.5">
      <c r="C377" s="47">
        <f t="shared" si="46"/>
        <v>55.60000000000025</v>
      </c>
      <c r="D377" s="54">
        <f t="shared" si="44"/>
        <v>115.75917219999688</v>
      </c>
      <c r="E377" s="51">
        <f t="shared" si="48"/>
        <v>0.6358082833864749</v>
      </c>
      <c r="F377" s="5">
        <f t="shared" si="45"/>
        <v>5.497758702842546</v>
      </c>
      <c r="G377" s="54">
        <f t="shared" si="47"/>
        <v>30.225350754680957</v>
      </c>
    </row>
    <row r="378" spans="3:7" ht="13.5">
      <c r="C378" s="47">
        <f t="shared" si="46"/>
        <v>55.80000000000025</v>
      </c>
      <c r="D378" s="54">
        <f t="shared" si="44"/>
        <v>116.17557209999687</v>
      </c>
      <c r="E378" s="51">
        <f t="shared" si="48"/>
        <v>0.6886131545689838</v>
      </c>
      <c r="F378" s="5">
        <f t="shared" si="45"/>
        <v>5.954356151604713</v>
      </c>
      <c r="G378" s="54">
        <f t="shared" si="47"/>
        <v>35.45435718015289</v>
      </c>
    </row>
    <row r="379" spans="3:7" ht="13.5">
      <c r="C379" s="47">
        <f t="shared" si="46"/>
        <v>56.000000000000256</v>
      </c>
      <c r="D379" s="54">
        <f t="shared" si="44"/>
        <v>116.59197199999686</v>
      </c>
      <c r="E379" s="51">
        <f t="shared" si="48"/>
        <v>0.745862973057634</v>
      </c>
      <c r="F379" s="5">
        <f t="shared" si="45"/>
        <v>6.449388531736219</v>
      </c>
      <c r="G379" s="54">
        <f t="shared" si="47"/>
        <v>41.59461243329067</v>
      </c>
    </row>
    <row r="380" spans="3:7" ht="13.5">
      <c r="C380" s="47">
        <f t="shared" si="46"/>
        <v>56.20000000000026</v>
      </c>
      <c r="D380" s="54">
        <f t="shared" si="44"/>
        <v>117.00837189999686</v>
      </c>
      <c r="E380" s="51">
        <f t="shared" si="48"/>
        <v>0.8079362694985002</v>
      </c>
      <c r="F380" s="5">
        <f t="shared" si="45"/>
        <v>6.986128952770432</v>
      </c>
      <c r="G380" s="54">
        <f t="shared" si="47"/>
        <v>48.8059977447373</v>
      </c>
    </row>
    <row r="381" spans="3:7" ht="13.5">
      <c r="C381" s="47">
        <f t="shared" si="46"/>
        <v>56.40000000000026</v>
      </c>
      <c r="D381" s="54">
        <f t="shared" si="44"/>
        <v>117.42477179999685</v>
      </c>
      <c r="E381" s="51">
        <f t="shared" si="48"/>
        <v>0.8752441402271858</v>
      </c>
      <c r="F381" s="5">
        <f t="shared" si="45"/>
        <v>7.568132115889814</v>
      </c>
      <c r="G381" s="54">
        <f t="shared" si="47"/>
        <v>57.27662372356283</v>
      </c>
    </row>
    <row r="382" spans="3:7" ht="13.5">
      <c r="C382" s="47">
        <f t="shared" si="46"/>
        <v>56.600000000000264</v>
      </c>
      <c r="D382" s="54">
        <f t="shared" si="44"/>
        <v>117.84117169999685</v>
      </c>
      <c r="E382" s="51">
        <f t="shared" si="48"/>
        <v>0.9482330744433827</v>
      </c>
      <c r="F382" s="5">
        <f t="shared" si="45"/>
        <v>8.199258760168501</v>
      </c>
      <c r="G382" s="54">
        <f t="shared" si="47"/>
        <v>67.2278442161999</v>
      </c>
    </row>
    <row r="383" spans="3:7" ht="13.5">
      <c r="C383" s="47">
        <f t="shared" si="46"/>
        <v>56.80000000000027</v>
      </c>
      <c r="D383" s="54">
        <f t="shared" si="44"/>
        <v>118.25757159999684</v>
      </c>
      <c r="E383" s="51">
        <f t="shared" si="48"/>
        <v>1.0273880288288324</v>
      </c>
      <c r="F383" s="5">
        <f t="shared" si="45"/>
        <v>8.88370224842861</v>
      </c>
      <c r="G383" s="54">
        <f t="shared" si="47"/>
        <v>78.92016563873555</v>
      </c>
    </row>
    <row r="384" spans="3:7" ht="13.5">
      <c r="C384" s="47">
        <f t="shared" si="46"/>
        <v>57.00000000000027</v>
      </c>
      <c r="D384" s="54">
        <f t="shared" si="44"/>
        <v>118.67397149999682</v>
      </c>
      <c r="E384" s="51">
        <f t="shared" si="48"/>
        <v>1.1132357714256813</v>
      </c>
      <c r="F384" s="5">
        <f t="shared" si="45"/>
        <v>9.626017481359174</v>
      </c>
      <c r="G384" s="54">
        <f t="shared" si="47"/>
        <v>92.66021255143241</v>
      </c>
    </row>
    <row r="385" spans="3:7" ht="13.5">
      <c r="C385" s="47">
        <f t="shared" si="46"/>
        <v>57.20000000000027</v>
      </c>
      <c r="D385" s="54">
        <f t="shared" si="44"/>
        <v>119.09037139999683</v>
      </c>
      <c r="E385" s="51">
        <f t="shared" si="48"/>
        <v>1.2063485185287586</v>
      </c>
      <c r="F385" s="5">
        <f t="shared" si="45"/>
        <v>10.431152345291665</v>
      </c>
      <c r="G385" s="54">
        <f t="shared" si="47"/>
        <v>108.80893925068379</v>
      </c>
    </row>
    <row r="386" spans="3:7" ht="13.5">
      <c r="C386" s="47">
        <f t="shared" si="46"/>
        <v>57.400000000000276</v>
      </c>
      <c r="D386" s="54">
        <f t="shared" si="44"/>
        <v>119.50677129999681</v>
      </c>
      <c r="E386" s="51">
        <f t="shared" si="48"/>
        <v>1.3073478904547884</v>
      </c>
      <c r="F386" s="5">
        <f t="shared" si="45"/>
        <v>11.304481917266495</v>
      </c>
      <c r="G386" s="54">
        <f t="shared" si="47"/>
        <v>127.79131141780516</v>
      </c>
    </row>
    <row r="387" spans="3:7" ht="13.5">
      <c r="C387" s="47">
        <f t="shared" si="46"/>
        <v>57.60000000000028</v>
      </c>
      <c r="D387" s="54">
        <f t="shared" si="44"/>
        <v>119.9231711999968</v>
      </c>
      <c r="E387" s="51">
        <f t="shared" si="48"/>
        <v>1.4169092143495263</v>
      </c>
      <c r="F387" s="5">
        <f t="shared" si="45"/>
        <v>12.25184567089522</v>
      </c>
      <c r="G387" s="54">
        <f t="shared" si="47"/>
        <v>150.10772234343395</v>
      </c>
    </row>
    <row r="388" spans="3:7" ht="13.5">
      <c r="C388" s="47">
        <f t="shared" si="46"/>
        <v>57.80000000000028</v>
      </c>
      <c r="D388" s="54">
        <f t="shared" si="44"/>
        <v>120.3395710999968</v>
      </c>
      <c r="E388" s="51">
        <f t="shared" si="48"/>
        <v>1.535766204697203</v>
      </c>
      <c r="F388" s="5">
        <f t="shared" si="45"/>
        <v>13.279587948169727</v>
      </c>
      <c r="G388" s="54">
        <f t="shared" si="47"/>
        <v>176.34745607317467</v>
      </c>
    </row>
    <row r="389" spans="3:7" ht="13.5">
      <c r="C389" s="47">
        <f t="shared" si="46"/>
        <v>58.000000000000284</v>
      </c>
      <c r="D389" s="54">
        <f t="shared" si="44"/>
        <v>120.75597099999679</v>
      </c>
      <c r="E389" s="51">
        <f t="shared" si="48"/>
        <v>1.6647160549239444</v>
      </c>
      <c r="F389" s="5">
        <f t="shared" si="45"/>
        <v>14.394601985952223</v>
      </c>
      <c r="G389" s="54">
        <f t="shared" si="47"/>
        <v>207.20456633397967</v>
      </c>
    </row>
    <row r="390" spans="3:7" ht="13.5">
      <c r="C390" s="47">
        <f t="shared" si="46"/>
        <v>58.20000000000029</v>
      </c>
      <c r="D390" s="54">
        <f t="shared" si="44"/>
        <v>121.17237089999679</v>
      </c>
      <c r="E390" s="51">
        <f t="shared" si="48"/>
        <v>1.804624976458144</v>
      </c>
      <c r="F390" s="5">
        <f t="shared" si="45"/>
        <v>15.604377811572306</v>
      </c>
      <c r="G390" s="54">
        <f t="shared" si="47"/>
        <v>243.4966068862901</v>
      </c>
    </row>
    <row r="391" spans="3:7" ht="13.5">
      <c r="C391" s="47">
        <f t="shared" si="46"/>
        <v>58.40000000000029</v>
      </c>
      <c r="D391" s="54">
        <f t="shared" si="44"/>
        <v>121.58877079999678</v>
      </c>
      <c r="E391" s="51">
        <f t="shared" si="48"/>
        <v>1.956434224848044</v>
      </c>
      <c r="F391" s="5">
        <f t="shared" si="45"/>
        <v>16.9170543499499</v>
      </c>
      <c r="G391" s="54">
        <f t="shared" si="47"/>
        <v>286.18672787915887</v>
      </c>
    </row>
    <row r="392" spans="3:7" ht="13.5">
      <c r="C392" s="47">
        <f t="shared" si="46"/>
        <v>58.60000000000029</v>
      </c>
      <c r="D392" s="54">
        <f t="shared" si="44"/>
        <v>122.00517069999677</v>
      </c>
      <c r="E392" s="51">
        <f t="shared" si="48"/>
        <v>2.121166656063993</v>
      </c>
      <c r="F392" s="5">
        <f t="shared" si="45"/>
        <v>18.34147611516209</v>
      </c>
      <c r="G392" s="54">
        <f t="shared" si="47"/>
        <v>336.40974608306146</v>
      </c>
    </row>
    <row r="393" spans="3:7" ht="13.5">
      <c r="C393" s="47">
        <f t="shared" si="46"/>
        <v>58.800000000000296</v>
      </c>
      <c r="D393" s="54">
        <f t="shared" si="44"/>
        <v>122.42157059999677</v>
      </c>
      <c r="E393" s="51">
        <f t="shared" si="48"/>
        <v>2.2999338599560764</v>
      </c>
      <c r="F393" s="5">
        <f t="shared" si="45"/>
        <v>19.887254892603913</v>
      </c>
      <c r="G393" s="54">
        <f t="shared" si="47"/>
        <v>395.5029071633983</v>
      </c>
    </row>
    <row r="394" spans="3:7" ht="13.5">
      <c r="C394" s="47">
        <f t="shared" si="46"/>
        <v>59.0000000000003</v>
      </c>
      <c r="D394" s="54">
        <f t="shared" si="44"/>
        <v>122.83797049999676</v>
      </c>
      <c r="E394" s="51">
        <f t="shared" si="48"/>
        <v>2.49394392202553</v>
      </c>
      <c r="F394" s="5">
        <f t="shared" si="45"/>
        <v>21.564836854103806</v>
      </c>
      <c r="G394" s="54">
        <f t="shared" si="47"/>
        <v>465.04218854411374</v>
      </c>
    </row>
    <row r="395" spans="3:7" ht="13.5">
      <c r="C395" s="47">
        <f t="shared" si="46"/>
        <v>59.2000000000003</v>
      </c>
      <c r="D395" s="54">
        <f t="shared" si="44"/>
        <v>123.25437039999674</v>
      </c>
      <c r="E395" s="51">
        <f t="shared" si="48"/>
        <v>2.7045098692316256</v>
      </c>
      <c r="F395" s="5">
        <f t="shared" si="45"/>
        <v>23.38557558781251</v>
      </c>
      <c r="G395" s="54">
        <f t="shared" si="47"/>
        <v>546.8851455732924</v>
      </c>
    </row>
    <row r="396" spans="3:7" ht="13.5">
      <c r="C396" s="47">
        <f t="shared" si="46"/>
        <v>59.400000000000304</v>
      </c>
      <c r="D396" s="54">
        <f t="shared" si="44"/>
        <v>123.67077029999675</v>
      </c>
      <c r="E396" s="51">
        <f t="shared" si="48"/>
        <v>2.9330588605283645</v>
      </c>
      <c r="F396" s="5">
        <f t="shared" si="45"/>
        <v>25.361811567682196</v>
      </c>
      <c r="G396" s="54">
        <f t="shared" si="47"/>
        <v>643.2214859946184</v>
      </c>
    </row>
    <row r="397" spans="3:7" ht="13.5">
      <c r="C397" s="47">
        <f t="shared" si="46"/>
        <v>59.60000000000031</v>
      </c>
      <c r="D397" s="54">
        <f t="shared" si="44"/>
        <v>124.08717019999673</v>
      </c>
      <c r="E397" s="51">
        <f t="shared" si="48"/>
        <v>3.181142188244317</v>
      </c>
      <c r="F397" s="5">
        <f t="shared" si="45"/>
        <v>27.506958634209905</v>
      </c>
      <c r="G397" s="54">
        <f t="shared" si="47"/>
        <v>756.6327733041348</v>
      </c>
    </row>
    <row r="398" spans="3:7" ht="13.5">
      <c r="C398" s="47">
        <f t="shared" si="46"/>
        <v>59.80000000000031</v>
      </c>
      <c r="D398" s="54">
        <f t="shared" si="44"/>
        <v>124.50357009999672</v>
      </c>
      <c r="E398" s="51">
        <f t="shared" si="48"/>
        <v>3.4504461623245266</v>
      </c>
      <c r="F398" s="5">
        <f t="shared" si="45"/>
        <v>29.835598109184467</v>
      </c>
      <c r="G398" s="54">
        <f t="shared" si="47"/>
        <v>890.1629145327718</v>
      </c>
    </row>
    <row r="399" spans="3:7" ht="13.5">
      <c r="C399" s="47">
        <f t="shared" si="46"/>
        <v>60.00000000000031</v>
      </c>
      <c r="D399" s="54">
        <f t="shared" si="44"/>
        <v>124.91996999999672</v>
      </c>
      <c r="E399" s="51">
        <f t="shared" si="48"/>
        <v>3.742803955889515</v>
      </c>
      <c r="F399" s="5">
        <f t="shared" si="45"/>
        <v>32.36358122282811</v>
      </c>
      <c r="G399" s="54">
        <f t="shared" si="47"/>
        <v>1047.4013895665921</v>
      </c>
    </row>
    <row r="400" spans="3:7" ht="13.5">
      <c r="C400" s="47">
        <f t="shared" si="46"/>
        <v>60.200000000000315</v>
      </c>
      <c r="D400" s="54">
        <f t="shared" si="44"/>
        <v>125.33636989999671</v>
      </c>
      <c r="E400" s="51">
        <f t="shared" si="48"/>
        <v>4.060208497580972</v>
      </c>
      <c r="F400" s="5">
        <f t="shared" si="45"/>
        <v>35.10814059237828</v>
      </c>
      <c r="G400" s="54">
        <f t="shared" si="47"/>
        <v>1232.5815358541993</v>
      </c>
    </row>
    <row r="401" spans="3:7" ht="13.5">
      <c r="C401" s="47">
        <f t="shared" si="46"/>
        <v>60.40000000000032</v>
      </c>
      <c r="D401" s="54">
        <f t="shared" si="44"/>
        <v>125.75276979999671</v>
      </c>
      <c r="E401" s="51">
        <f t="shared" si="48"/>
        <v>4.404826503808956</v>
      </c>
      <c r="F401" s="5">
        <f t="shared" si="45"/>
        <v>38.088011557262355</v>
      </c>
      <c r="G401" s="54">
        <f t="shared" si="47"/>
        <v>1450.6966243861507</v>
      </c>
    </row>
    <row r="402" spans="3:7" ht="13.5">
      <c r="C402" s="47">
        <f t="shared" si="46"/>
        <v>60.60000000000032</v>
      </c>
      <c r="D402" s="54">
        <f t="shared" si="44"/>
        <v>126.1691696999967</v>
      </c>
      <c r="E402" s="51">
        <f t="shared" si="48"/>
        <v>4.779013752348383</v>
      </c>
      <c r="F402" s="5">
        <f t="shared" si="45"/>
        <v>41.323564248072266</v>
      </c>
      <c r="G402" s="54">
        <f t="shared" si="47"/>
        <v>1707.6369621645563</v>
      </c>
    </row>
    <row r="403" spans="3:7" ht="13.5">
      <c r="C403" s="47">
        <f t="shared" si="46"/>
        <v>60.800000000000324</v>
      </c>
      <c r="D403" s="54">
        <f t="shared" si="44"/>
        <v>126.58556959999669</v>
      </c>
      <c r="E403" s="51">
        <f t="shared" si="48"/>
        <v>5.185331707815374</v>
      </c>
      <c r="F403" s="5">
        <f t="shared" si="45"/>
        <v>44.836947345083615</v>
      </c>
      <c r="G403" s="54">
        <f t="shared" si="47"/>
        <v>2010.3518472258006</v>
      </c>
    </row>
    <row r="404" spans="3:7" ht="13.5">
      <c r="C404" s="47">
        <f t="shared" si="46"/>
        <v>61.00000000000033</v>
      </c>
      <c r="D404" s="54">
        <f t="shared" si="44"/>
        <v>127.00196949999669</v>
      </c>
      <c r="E404" s="51">
        <f t="shared" si="48"/>
        <v>5.626565619454589</v>
      </c>
      <c r="F404" s="5">
        <f t="shared" si="45"/>
        <v>48.652244567673016</v>
      </c>
      <c r="G404" s="54">
        <f t="shared" si="47"/>
        <v>2367.0409014726683</v>
      </c>
    </row>
    <row r="405" spans="3:7" ht="13.5">
      <c r="C405" s="47">
        <f t="shared" si="46"/>
        <v>61.20000000000033</v>
      </c>
      <c r="D405" s="54">
        <f t="shared" si="44"/>
        <v>127.41836939999668</v>
      </c>
      <c r="E405" s="51">
        <f t="shared" si="48"/>
        <v>6.105744222460852</v>
      </c>
      <c r="F405" s="5">
        <f t="shared" si="45"/>
        <v>52.79564502930603</v>
      </c>
      <c r="G405" s="54">
        <f t="shared" si="47"/>
        <v>2787.3801340604864</v>
      </c>
    </row>
    <row r="406" spans="3:7" ht="13.5">
      <c r="C406" s="47">
        <f t="shared" si="46"/>
        <v>61.40000000000033</v>
      </c>
      <c r="D406" s="54">
        <f t="shared" si="44"/>
        <v>127.83476929999667</v>
      </c>
      <c r="E406" s="51">
        <f t="shared" si="48"/>
        <v>6.626161185823043</v>
      </c>
      <c r="F406" s="5">
        <f t="shared" si="45"/>
        <v>57.29562869449563</v>
      </c>
      <c r="G406" s="54">
        <f t="shared" si="47"/>
        <v>3282.7890674975115</v>
      </c>
    </row>
    <row r="407" spans="3:7" ht="13.5">
      <c r="C407" s="47">
        <f t="shared" si="46"/>
        <v>61.600000000000335</v>
      </c>
      <c r="D407" s="54">
        <f t="shared" si="44"/>
        <v>128.25116919999667</v>
      </c>
      <c r="E407" s="51">
        <f t="shared" si="48"/>
        <v>7.191398462503323</v>
      </c>
      <c r="F407" s="5">
        <f t="shared" si="45"/>
        <v>62.18316828502833</v>
      </c>
      <c r="G407" s="54">
        <f t="shared" si="47"/>
        <v>3866.7464179641534</v>
      </c>
    </row>
    <row r="408" spans="3:7" ht="13.5">
      <c r="C408" s="47">
        <f t="shared" si="46"/>
        <v>61.80000000000034</v>
      </c>
      <c r="D408" s="54">
        <f t="shared" si="44"/>
        <v>128.66756909999665</v>
      </c>
      <c r="E408" s="51">
        <f t="shared" si="48"/>
        <v>7.8053517117464475</v>
      </c>
      <c r="F408" s="5">
        <f t="shared" si="45"/>
        <v>67.49194910365308</v>
      </c>
      <c r="G408" s="54">
        <f t="shared" si="47"/>
        <v>4555.163193810098</v>
      </c>
    </row>
    <row r="409" spans="3:7" ht="13.5">
      <c r="C409" s="47">
        <f t="shared" si="46"/>
        <v>62.00000000000034</v>
      </c>
      <c r="D409" s="54">
        <f t="shared" si="44"/>
        <v>129.08396899999664</v>
      </c>
      <c r="E409" s="51">
        <f t="shared" si="48"/>
        <v>8.472257978556954</v>
      </c>
      <c r="F409" s="5">
        <f t="shared" si="45"/>
        <v>73.25860837523263</v>
      </c>
      <c r="G409" s="54">
        <f t="shared" si="47"/>
        <v>5366.823701075704</v>
      </c>
    </row>
    <row r="410" spans="3:7" ht="13.5">
      <c r="C410" s="47">
        <f t="shared" si="46"/>
        <v>62.200000000000344</v>
      </c>
      <c r="D410" s="54">
        <f t="shared" si="44"/>
        <v>129.50036889999663</v>
      </c>
      <c r="E410" s="51">
        <f t="shared" si="48"/>
        <v>9.196725832000796</v>
      </c>
      <c r="F410" s="5">
        <f t="shared" si="45"/>
        <v>79.52299584905784</v>
      </c>
      <c r="G410" s="54">
        <f t="shared" si="47"/>
        <v>6323.906868809269</v>
      </c>
    </row>
    <row r="411" spans="3:7" ht="13.5">
      <c r="C411" s="47">
        <f t="shared" si="46"/>
        <v>62.40000000000035</v>
      </c>
      <c r="D411" s="54">
        <f t="shared" si="44"/>
        <v>129.91676879999665</v>
      </c>
      <c r="E411" s="51">
        <f t="shared" si="48"/>
        <v>9.983768182107289</v>
      </c>
      <c r="F411" s="5">
        <f t="shared" si="45"/>
        <v>86.32845756270066</v>
      </c>
      <c r="G411" s="54">
        <f t="shared" si="47"/>
        <v>7452.602585155009</v>
      </c>
    </row>
    <row r="412" spans="3:7" ht="13.5">
      <c r="C412" s="47">
        <f t="shared" si="46"/>
        <v>62.60000000000035</v>
      </c>
      <c r="D412" s="54">
        <f t="shared" si="44"/>
        <v>130.33316869999663</v>
      </c>
      <c r="E412" s="51">
        <f t="shared" si="48"/>
        <v>10.8388380149032</v>
      </c>
      <c r="F412" s="5">
        <f t="shared" si="45"/>
        <v>93.72214483860921</v>
      </c>
      <c r="G412" s="54">
        <f t="shared" si="47"/>
        <v>8783.840433149244</v>
      </c>
    </row>
    <row r="413" spans="3:7" ht="13.5">
      <c r="C413" s="47">
        <f t="shared" si="46"/>
        <v>62.80000000000035</v>
      </c>
      <c r="D413" s="54">
        <f t="shared" si="44"/>
        <v>130.74956859999662</v>
      </c>
      <c r="E413" s="51">
        <f t="shared" si="48"/>
        <v>11.767867306652004</v>
      </c>
      <c r="F413" s="5">
        <f t="shared" si="45"/>
        <v>101.75535077091224</v>
      </c>
      <c r="G413" s="54">
        <f t="shared" si="47"/>
        <v>10354.151410511391</v>
      </c>
    </row>
    <row r="414" spans="3:7" ht="13.5">
      <c r="C414" s="47">
        <f t="shared" si="46"/>
        <v>63.000000000000355</v>
      </c>
      <c r="D414" s="54">
        <f t="shared" si="44"/>
        <v>131.1659684999966</v>
      </c>
      <c r="E414" s="51">
        <f t="shared" si="48"/>
        <v>12.777309401859828</v>
      </c>
      <c r="F414" s="5">
        <f t="shared" si="45"/>
        <v>110.48387666300269</v>
      </c>
      <c r="G414" s="54">
        <f t="shared" si="47"/>
        <v>12206.68700248559</v>
      </c>
    </row>
    <row r="415" spans="3:7" ht="13.5">
      <c r="C415" s="47">
        <f t="shared" si="46"/>
        <v>63.20000000000036</v>
      </c>
      <c r="D415" s="54">
        <f t="shared" si="44"/>
        <v>131.5823683999966</v>
      </c>
      <c r="E415" s="51">
        <f t="shared" si="48"/>
        <v>13.8741851652224</v>
      </c>
      <c r="F415" s="5">
        <f t="shared" si="45"/>
        <v>119.96843109794091</v>
      </c>
      <c r="G415" s="54">
        <f t="shared" si="47"/>
        <v>14392.424460101394</v>
      </c>
    </row>
    <row r="416" spans="3:7" ht="13.5">
      <c r="C416" s="47">
        <f t="shared" si="46"/>
        <v>63.40000000000036</v>
      </c>
      <c r="D416" s="54">
        <f t="shared" si="44"/>
        <v>131.9987682999966</v>
      </c>
      <c r="E416" s="51">
        <f t="shared" si="48"/>
        <v>15.066133245617266</v>
      </c>
      <c r="F416" s="5">
        <f t="shared" si="45"/>
        <v>130.27506456522477</v>
      </c>
      <c r="G416" s="54">
        <f t="shared" si="47"/>
        <v>16971.592447473482</v>
      </c>
    </row>
    <row r="417" spans="3:7" ht="13.5">
      <c r="C417" s="47">
        <f t="shared" si="46"/>
        <v>63.600000000000364</v>
      </c>
      <c r="D417" s="54">
        <f t="shared" si="44"/>
        <v>132.4151681999966</v>
      </c>
      <c r="E417" s="51">
        <f t="shared" si="48"/>
        <v>16.361464820703517</v>
      </c>
      <c r="F417" s="5">
        <f t="shared" si="45"/>
        <v>141.4756428308408</v>
      </c>
      <c r="G417" s="54">
        <f t="shared" si="47"/>
        <v>20015.357514399635</v>
      </c>
    </row>
    <row r="418" spans="3:7" ht="13.5">
      <c r="C418" s="47">
        <f t="shared" si="46"/>
        <v>63.80000000000037</v>
      </c>
      <c r="D418" s="54">
        <f t="shared" si="44"/>
        <v>132.8315680999966</v>
      </c>
      <c r="E418" s="51">
        <f t="shared" si="48"/>
        <v>17.76922322390691</v>
      </c>
      <c r="F418" s="5">
        <f t="shared" si="45"/>
        <v>153.64836252472173</v>
      </c>
      <c r="G418" s="54">
        <f t="shared" si="47"/>
        <v>23607.819306528312</v>
      </c>
    </row>
    <row r="419" spans="3:7" ht="13.5">
      <c r="C419" s="47">
        <f t="shared" si="46"/>
        <v>64.00000000000037</v>
      </c>
      <c r="D419" s="54">
        <f aca="true" t="shared" si="49" ref="D419:D482">C419*$E$89/2</f>
        <v>133.24796799999658</v>
      </c>
      <c r="E419" s="51">
        <f t="shared" si="48"/>
        <v>19.299248891792754</v>
      </c>
      <c r="F419" s="5">
        <f aca="true" t="shared" si="50" ref="F419:F482">E419/$E$97</f>
        <v>166.8783127329653</v>
      </c>
      <c r="G419" s="54">
        <f t="shared" si="47"/>
        <v>27848.37126060137</v>
      </c>
    </row>
    <row r="420" spans="3:7" ht="13.5">
      <c r="C420" s="47">
        <f aca="true" t="shared" si="51" ref="C420:C483">C419+$E$93</f>
        <v>64.20000000000037</v>
      </c>
      <c r="D420" s="54">
        <f t="shared" si="49"/>
        <v>133.66436789999656</v>
      </c>
      <c r="E420" s="51">
        <f t="shared" si="48"/>
        <v>20.96225010933589</v>
      </c>
      <c r="F420" s="5">
        <f t="shared" si="50"/>
        <v>181.25808672378022</v>
      </c>
      <c r="G420" s="54">
        <f aca="true" t="shared" si="52" ref="G420:G483">F420^2</f>
        <v>32854.49400276543</v>
      </c>
    </row>
    <row r="421" spans="3:7" ht="13.5">
      <c r="C421" s="47">
        <f t="shared" si="51"/>
        <v>64.40000000000038</v>
      </c>
      <c r="D421" s="54">
        <f t="shared" si="49"/>
        <v>134.08076779999655</v>
      </c>
      <c r="E421" s="51">
        <f aca="true" t="shared" si="53" ref="E421:E484">(E419*($E$93/C421-1)+E420*(2-$E$89*$E$93^2/C421+$E$93^2/4+$E$93^2*$E$90*($E$90+1)/C421^2))/($E$93/C421+1)</f>
        <v>22.769880073685126</v>
      </c>
      <c r="F421" s="5">
        <f t="shared" si="50"/>
        <v>196.88844830870352</v>
      </c>
      <c r="G421" s="54">
        <f t="shared" si="52"/>
        <v>38765.06107740902</v>
      </c>
    </row>
    <row r="422" spans="3:7" ht="13.5">
      <c r="C422" s="47">
        <f t="shared" si="51"/>
        <v>64.60000000000038</v>
      </c>
      <c r="D422" s="54">
        <f t="shared" si="49"/>
        <v>134.49716769999657</v>
      </c>
      <c r="E422" s="51">
        <f t="shared" si="53"/>
        <v>24.734820844015577</v>
      </c>
      <c r="F422" s="5">
        <f t="shared" si="50"/>
        <v>213.87905774700164</v>
      </c>
      <c r="G422" s="54">
        <f t="shared" si="52"/>
        <v>45744.251342745265</v>
      </c>
    </row>
    <row r="423" spans="3:7" ht="13.5">
      <c r="C423" s="47">
        <f t="shared" si="51"/>
        <v>64.80000000000038</v>
      </c>
      <c r="D423" s="54">
        <f t="shared" si="49"/>
        <v>134.91356759999655</v>
      </c>
      <c r="E423" s="51">
        <f t="shared" si="53"/>
        <v>26.870874796321463</v>
      </c>
      <c r="F423" s="5">
        <f t="shared" si="50"/>
        <v>232.34926254440066</v>
      </c>
      <c r="G423" s="54">
        <f t="shared" si="52"/>
        <v>53986.179804926825</v>
      </c>
    </row>
    <row r="424" spans="3:7" ht="13.5">
      <c r="C424" s="47">
        <f t="shared" si="51"/>
        <v>65.00000000000038</v>
      </c>
      <c r="D424" s="54">
        <f t="shared" si="49"/>
        <v>135.32996749999654</v>
      </c>
      <c r="E424" s="51">
        <f t="shared" si="53"/>
        <v>29.19306425791334</v>
      </c>
      <c r="F424" s="5">
        <f t="shared" si="50"/>
        <v>252.42895898074872</v>
      </c>
      <c r="G424" s="54">
        <f t="shared" si="52"/>
        <v>63720.379332104516</v>
      </c>
    </row>
    <row r="425" spans="3:7" ht="13.5">
      <c r="C425" s="47">
        <f t="shared" si="51"/>
        <v>65.20000000000039</v>
      </c>
      <c r="D425" s="54">
        <f t="shared" si="49"/>
        <v>135.74636739999653</v>
      </c>
      <c r="E425" s="51">
        <f t="shared" si="53"/>
        <v>31.717740057371383</v>
      </c>
      <c r="F425" s="5">
        <f t="shared" si="50"/>
        <v>274.2595307285683</v>
      </c>
      <c r="G425" s="54">
        <f t="shared" si="52"/>
        <v>75218.2901954545</v>
      </c>
    </row>
    <row r="426" spans="3:7" ht="13.5">
      <c r="C426" s="47">
        <f t="shared" si="51"/>
        <v>65.40000000000039</v>
      </c>
      <c r="D426" s="54">
        <f t="shared" si="49"/>
        <v>136.16276729999652</v>
      </c>
      <c r="E426" s="51">
        <f t="shared" si="53"/>
        <v>34.462699792233266</v>
      </c>
      <c r="F426" s="5">
        <f t="shared" si="50"/>
        <v>297.99487149970474</v>
      </c>
      <c r="G426" s="54">
        <f t="shared" si="52"/>
        <v>88800.94344012554</v>
      </c>
    </row>
    <row r="427" spans="3:7" ht="13.5">
      <c r="C427" s="47">
        <f t="shared" si="51"/>
        <v>65.60000000000039</v>
      </c>
      <c r="D427" s="54">
        <f t="shared" si="49"/>
        <v>136.57916719999653</v>
      </c>
      <c r="E427" s="51">
        <f t="shared" si="53"/>
        <v>37.447316689266486</v>
      </c>
      <c r="F427" s="5">
        <f t="shared" si="50"/>
        <v>323.802499284795</v>
      </c>
      <c r="G427" s="54">
        <f t="shared" si="52"/>
        <v>104848.05854307965</v>
      </c>
    </row>
    <row r="428" spans="3:7" ht="13.5">
      <c r="C428" s="47">
        <f t="shared" si="51"/>
        <v>65.8000000000004</v>
      </c>
      <c r="D428" s="54">
        <f t="shared" si="49"/>
        <v>136.99556709999652</v>
      </c>
      <c r="E428" s="51">
        <f t="shared" si="53"/>
        <v>40.69268001134292</v>
      </c>
      <c r="F428" s="5">
        <f t="shared" si="50"/>
        <v>351.86477043483336</v>
      </c>
      <c r="G428" s="54">
        <f t="shared" si="52"/>
        <v>123808.81667315798</v>
      </c>
    </row>
    <row r="429" spans="3:7" ht="13.5">
      <c r="C429" s="47">
        <f t="shared" si="51"/>
        <v>66.0000000000004</v>
      </c>
      <c r="D429" s="54">
        <f t="shared" si="49"/>
        <v>137.4119669999965</v>
      </c>
      <c r="E429" s="51">
        <f t="shared" si="53"/>
        <v>44.221748051299635</v>
      </c>
      <c r="F429" s="5">
        <f t="shared" si="50"/>
        <v>382.38020258091325</v>
      </c>
      <c r="G429" s="54">
        <f t="shared" si="52"/>
        <v>146214.61932582027</v>
      </c>
    </row>
    <row r="430" spans="3:7" ht="13.5">
      <c r="C430" s="47">
        <f t="shared" si="51"/>
        <v>66.2000000000004</v>
      </c>
      <c r="D430" s="54">
        <f t="shared" si="49"/>
        <v>137.8283668999965</v>
      </c>
      <c r="E430" s="51">
        <f t="shared" si="53"/>
        <v>48.05951484739222</v>
      </c>
      <c r="F430" s="5">
        <f t="shared" si="50"/>
        <v>415.5649162029488</v>
      </c>
      <c r="G430" s="54">
        <f t="shared" si="52"/>
        <v>172694.19957876383</v>
      </c>
    </row>
    <row r="431" spans="3:7" ht="13.5">
      <c r="C431" s="47">
        <f t="shared" si="51"/>
        <v>66.4000000000004</v>
      </c>
      <c r="D431" s="54">
        <f t="shared" si="49"/>
        <v>138.24476679999648</v>
      </c>
      <c r="E431" s="51">
        <f t="shared" si="53"/>
        <v>52.23319185774352</v>
      </c>
      <c r="F431" s="5">
        <f t="shared" si="50"/>
        <v>451.65420554705304</v>
      </c>
      <c r="G431" s="54">
        <f t="shared" si="52"/>
        <v>203991.52138833964</v>
      </c>
    </row>
    <row r="432" spans="3:7" ht="13.5">
      <c r="C432" s="47">
        <f t="shared" si="51"/>
        <v>66.6000000000004</v>
      </c>
      <c r="D432" s="54">
        <f t="shared" si="49"/>
        <v>138.66116669999647</v>
      </c>
      <c r="E432" s="51">
        <f t="shared" si="53"/>
        <v>56.77240594334359</v>
      </c>
      <c r="F432" s="5">
        <f t="shared" si="50"/>
        <v>490.9042505610216</v>
      </c>
      <c r="G432" s="54">
        <f t="shared" si="52"/>
        <v>240986.9832188783</v>
      </c>
    </row>
    <row r="433" spans="3:7" ht="13.5">
      <c r="C433" s="47">
        <f t="shared" si="51"/>
        <v>66.80000000000041</v>
      </c>
      <c r="D433" s="54">
        <f t="shared" si="49"/>
        <v>139.0775665999965</v>
      </c>
      <c r="E433" s="51">
        <f t="shared" si="53"/>
        <v>61.70941513152406</v>
      </c>
      <c r="F433" s="5">
        <f t="shared" si="50"/>
        <v>533.5939825754664</v>
      </c>
      <c r="G433" s="54">
        <f t="shared" si="52"/>
        <v>284722.5382407471</v>
      </c>
    </row>
    <row r="434" spans="3:7" ht="13.5">
      <c r="C434" s="47">
        <f t="shared" si="51"/>
        <v>67.00000000000041</v>
      </c>
      <c r="D434" s="54">
        <f t="shared" si="49"/>
        <v>139.49396649999647</v>
      </c>
      <c r="E434" s="51">
        <f t="shared" si="53"/>
        <v>67.07934376534322</v>
      </c>
      <c r="F434" s="5">
        <f t="shared" si="50"/>
        <v>580.0271176126164</v>
      </c>
      <c r="G434" s="54">
        <f t="shared" si="52"/>
        <v>336431.4571659999</v>
      </c>
    </row>
    <row r="435" spans="3:7" ht="13.5">
      <c r="C435" s="47">
        <f t="shared" si="51"/>
        <v>67.20000000000041</v>
      </c>
      <c r="D435" s="54">
        <f t="shared" si="49"/>
        <v>139.91036639999646</v>
      </c>
      <c r="E435" s="51">
        <f t="shared" si="53"/>
        <v>72.92043878999921</v>
      </c>
      <c r="F435" s="5">
        <f t="shared" si="50"/>
        <v>630.5343724644896</v>
      </c>
      <c r="G435" s="54">
        <f t="shared" si="52"/>
        <v>397573.59485918767</v>
      </c>
    </row>
    <row r="436" spans="3:7" ht="13.5">
      <c r="C436" s="47">
        <f t="shared" si="51"/>
        <v>67.40000000000042</v>
      </c>
      <c r="D436" s="54">
        <f t="shared" si="49"/>
        <v>140.32676629999645</v>
      </c>
      <c r="E436" s="51">
        <f t="shared" si="53"/>
        <v>79.27434908634974</v>
      </c>
      <c r="F436" s="5">
        <f t="shared" si="50"/>
        <v>685.4758800566588</v>
      </c>
      <c r="G436" s="54">
        <f t="shared" si="52"/>
        <v>469877.1821394508</v>
      </c>
    </row>
    <row r="437" spans="3:7" ht="13.5">
      <c r="C437" s="47">
        <f t="shared" si="51"/>
        <v>67.60000000000042</v>
      </c>
      <c r="D437" s="54">
        <f t="shared" si="49"/>
        <v>140.74316619999644</v>
      </c>
      <c r="E437" s="51">
        <f t="shared" si="53"/>
        <v>86.18642993507468</v>
      </c>
      <c r="F437" s="5">
        <f t="shared" si="50"/>
        <v>745.2438221136987</v>
      </c>
      <c r="G437" s="54">
        <f t="shared" si="52"/>
        <v>555388.3543986342</v>
      </c>
    </row>
    <row r="438" spans="3:7" ht="13.5">
      <c r="C438" s="47">
        <f t="shared" si="51"/>
        <v>67.80000000000042</v>
      </c>
      <c r="D438" s="54">
        <f t="shared" si="49"/>
        <v>141.15956609999645</v>
      </c>
      <c r="E438" s="51">
        <f t="shared" si="53"/>
        <v>93.70607488429904</v>
      </c>
      <c r="F438" s="5">
        <f t="shared" si="50"/>
        <v>810.2652987791025</v>
      </c>
      <c r="G438" s="54">
        <f t="shared" si="52"/>
        <v>656529.8544055882</v>
      </c>
    </row>
    <row r="439" spans="3:7" ht="13.5">
      <c r="C439" s="47">
        <f t="shared" si="51"/>
        <v>68.00000000000043</v>
      </c>
      <c r="D439" s="54">
        <f t="shared" si="49"/>
        <v>141.57596599999644</v>
      </c>
      <c r="E439" s="51">
        <f t="shared" si="53"/>
        <v>101.88707750005048</v>
      </c>
      <c r="F439" s="5">
        <f t="shared" si="50"/>
        <v>881.005456628518</v>
      </c>
      <c r="G439" s="54">
        <f t="shared" si="52"/>
        <v>776170.6146092236</v>
      </c>
    </row>
    <row r="440" spans="3:7" ht="13.5">
      <c r="C440" s="47">
        <f t="shared" si="51"/>
        <v>68.20000000000043</v>
      </c>
      <c r="D440" s="54">
        <f t="shared" si="49"/>
        <v>141.99236589999643</v>
      </c>
      <c r="E440" s="51">
        <f t="shared" si="53"/>
        <v>110.78802570433717</v>
      </c>
      <c r="F440" s="5">
        <f t="shared" si="50"/>
        <v>957.970898464265</v>
      </c>
      <c r="G440" s="54">
        <f t="shared" si="52"/>
        <v>917708.2423044312</v>
      </c>
    </row>
    <row r="441" spans="3:7" ht="13.5">
      <c r="C441" s="47">
        <f t="shared" si="51"/>
        <v>68.40000000000043</v>
      </c>
      <c r="D441" s="54">
        <f t="shared" si="49"/>
        <v>142.40876579999642</v>
      </c>
      <c r="E441" s="51">
        <f t="shared" si="53"/>
        <v>120.47273165163051</v>
      </c>
      <c r="F441" s="5">
        <f t="shared" si="50"/>
        <v>1041.71340040622</v>
      </c>
      <c r="G441" s="54">
        <f t="shared" si="52"/>
        <v>1085166.8085858896</v>
      </c>
    </row>
    <row r="442" spans="3:7" ht="13.5">
      <c r="C442" s="47">
        <f t="shared" si="51"/>
        <v>68.60000000000043</v>
      </c>
      <c r="D442" s="54">
        <f t="shared" si="49"/>
        <v>142.8251656999964</v>
      </c>
      <c r="E442" s="51">
        <f t="shared" si="53"/>
        <v>131.01070036300985</v>
      </c>
      <c r="F442" s="5">
        <f t="shared" si="50"/>
        <v>1132.833964115599</v>
      </c>
      <c r="G442" s="54">
        <f t="shared" si="52"/>
        <v>1283312.7902538623</v>
      </c>
    </row>
    <row r="443" spans="3:7" ht="13.5">
      <c r="C443" s="47">
        <f t="shared" si="51"/>
        <v>68.80000000000044</v>
      </c>
      <c r="D443" s="54">
        <f t="shared" si="49"/>
        <v>143.2415655999964</v>
      </c>
      <c r="E443" s="51">
        <f t="shared" si="53"/>
        <v>142.47764063023217</v>
      </c>
      <c r="F443" s="5">
        <f t="shared" si="50"/>
        <v>1231.9872345217616</v>
      </c>
      <c r="G443" s="54">
        <f t="shared" si="52"/>
        <v>1517792.546024578</v>
      </c>
    </row>
    <row r="444" spans="3:7" ht="13.5">
      <c r="C444" s="47">
        <f t="shared" si="51"/>
        <v>69.00000000000044</v>
      </c>
      <c r="D444" s="54">
        <f t="shared" si="49"/>
        <v>143.6579654999964</v>
      </c>
      <c r="E444" s="51">
        <f t="shared" si="53"/>
        <v>154.9560220217855</v>
      </c>
      <c r="F444" s="5">
        <f t="shared" si="50"/>
        <v>1339.8863161873908</v>
      </c>
      <c r="G444" s="54">
        <f t="shared" si="52"/>
        <v>1795295.3403062166</v>
      </c>
    </row>
    <row r="445" spans="3:7" ht="13.5">
      <c r="C445" s="47">
        <f t="shared" si="51"/>
        <v>69.20000000000044</v>
      </c>
      <c r="D445" s="54">
        <f t="shared" si="49"/>
        <v>144.0743653999964</v>
      </c>
      <c r="E445" s="51">
        <f t="shared" si="53"/>
        <v>168.53568217202388</v>
      </c>
      <c r="F445" s="5">
        <f t="shared" si="50"/>
        <v>1457.3080244655082</v>
      </c>
      <c r="G445" s="54">
        <f t="shared" si="52"/>
        <v>2123746.678171562</v>
      </c>
    </row>
    <row r="446" spans="3:7" ht="13.5">
      <c r="C446" s="47">
        <f t="shared" si="51"/>
        <v>69.40000000000045</v>
      </c>
      <c r="D446" s="54">
        <f t="shared" si="49"/>
        <v>144.49076529999638</v>
      </c>
      <c r="E446" s="51">
        <f t="shared" si="53"/>
        <v>183.314488915454</v>
      </c>
      <c r="F446" s="5">
        <f t="shared" si="50"/>
        <v>1585.0986108959985</v>
      </c>
      <c r="G446" s="54">
        <f t="shared" si="52"/>
        <v>2512537.606264424</v>
      </c>
    </row>
    <row r="447" spans="3:7" ht="13.5">
      <c r="C447" s="47">
        <f t="shared" si="51"/>
        <v>69.60000000000045</v>
      </c>
      <c r="D447" s="54">
        <f t="shared" si="49"/>
        <v>144.90716519999637</v>
      </c>
      <c r="E447" s="51">
        <f t="shared" si="53"/>
        <v>199.39906224407906</v>
      </c>
      <c r="F447" s="5">
        <f t="shared" si="50"/>
        <v>1724.1800058850065</v>
      </c>
      <c r="G447" s="54">
        <f t="shared" si="52"/>
        <v>2972796.692693621</v>
      </c>
    </row>
    <row r="448" spans="3:7" ht="13.5">
      <c r="C448" s="47">
        <f t="shared" si="51"/>
        <v>69.80000000000045</v>
      </c>
      <c r="D448" s="54">
        <f t="shared" si="49"/>
        <v>145.32356509999636</v>
      </c>
      <c r="E448" s="51">
        <f t="shared" si="53"/>
        <v>216.90556151961133</v>
      </c>
      <c r="F448" s="5">
        <f t="shared" si="50"/>
        <v>1875.5566256354307</v>
      </c>
      <c r="G448" s="54">
        <f t="shared" si="52"/>
        <v>3517712.655964963</v>
      </c>
    </row>
    <row r="449" spans="3:7" ht="13.5">
      <c r="C449" s="47">
        <f t="shared" si="51"/>
        <v>70.00000000000045</v>
      </c>
      <c r="D449" s="54">
        <f t="shared" si="49"/>
        <v>145.73996499999637</v>
      </c>
      <c r="E449" s="51">
        <f t="shared" si="53"/>
        <v>235.96054386783635</v>
      </c>
      <c r="F449" s="5">
        <f t="shared" si="50"/>
        <v>2040.3227945810265</v>
      </c>
      <c r="G449" s="54">
        <f t="shared" si="52"/>
        <v>4162917.10608693</v>
      </c>
    </row>
    <row r="450" spans="3:7" ht="13.5">
      <c r="C450" s="47">
        <f t="shared" si="51"/>
        <v>70.20000000000046</v>
      </c>
      <c r="D450" s="54">
        <f t="shared" si="49"/>
        <v>146.15636489999636</v>
      </c>
      <c r="E450" s="51">
        <f t="shared" si="53"/>
        <v>256.7019002232734</v>
      </c>
      <c r="F450" s="5">
        <f t="shared" si="50"/>
        <v>2219.6708392534</v>
      </c>
      <c r="G450" s="54">
        <f t="shared" si="52"/>
        <v>4926938.634631894</v>
      </c>
    </row>
    <row r="451" spans="3:7" ht="13.5">
      <c r="C451" s="47">
        <f t="shared" si="51"/>
        <v>70.40000000000046</v>
      </c>
      <c r="D451" s="54">
        <f t="shared" si="49"/>
        <v>146.57276479999635</v>
      </c>
      <c r="E451" s="51">
        <f t="shared" si="53"/>
        <v>279.27987608270325</v>
      </c>
      <c r="F451" s="5">
        <f t="shared" si="50"/>
        <v>2414.8999146165124</v>
      </c>
      <c r="G451" s="54">
        <f t="shared" si="52"/>
        <v>5831741.597614839</v>
      </c>
    </row>
    <row r="452" spans="3:7" ht="13.5">
      <c r="C452" s="47">
        <f t="shared" si="51"/>
        <v>70.60000000000046</v>
      </c>
      <c r="D452" s="54">
        <f t="shared" si="49"/>
        <v>146.98916469999634</v>
      </c>
      <c r="E452" s="51">
        <f t="shared" si="53"/>
        <v>303.85818467068503</v>
      </c>
      <c r="F452" s="5">
        <f t="shared" si="50"/>
        <v>2627.42562947668</v>
      </c>
      <c r="G452" s="54">
        <f t="shared" si="52"/>
        <v>6903365.438430929</v>
      </c>
    </row>
    <row r="453" spans="3:7" ht="13.5">
      <c r="C453" s="47">
        <f t="shared" si="51"/>
        <v>70.80000000000047</v>
      </c>
      <c r="D453" s="54">
        <f t="shared" si="49"/>
        <v>147.40556459999632</v>
      </c>
      <c r="E453" s="51">
        <f t="shared" si="53"/>
        <v>330.61522092383916</v>
      </c>
      <c r="F453" s="5">
        <f t="shared" si="50"/>
        <v>2858.7905436604656</v>
      </c>
      <c r="G453" s="54">
        <f t="shared" si="52"/>
        <v>8172683.3725225</v>
      </c>
    </row>
    <row r="454" spans="3:7" ht="13.5">
      <c r="C454" s="47">
        <f t="shared" si="51"/>
        <v>71.00000000000047</v>
      </c>
      <c r="D454" s="54">
        <f t="shared" si="49"/>
        <v>147.8219644999963</v>
      </c>
      <c r="E454" s="51">
        <f t="shared" si="53"/>
        <v>359.74538546887794</v>
      </c>
      <c r="F454" s="5">
        <f t="shared" si="50"/>
        <v>3110.6756162954425</v>
      </c>
      <c r="G454" s="54">
        <f t="shared" si="52"/>
        <v>9676302.789815031</v>
      </c>
    </row>
    <row r="455" spans="3:7" ht="13.5">
      <c r="C455" s="47">
        <f t="shared" si="51"/>
        <v>71.20000000000047</v>
      </c>
      <c r="D455" s="54">
        <f t="shared" si="49"/>
        <v>148.23836439999633</v>
      </c>
      <c r="E455" s="51">
        <f t="shared" si="53"/>
        <v>391.4605286080615</v>
      </c>
      <c r="F455" s="5">
        <f t="shared" si="50"/>
        <v>3384.912691780912</v>
      </c>
      <c r="G455" s="54">
        <f t="shared" si="52"/>
        <v>11457633.9309795</v>
      </c>
    </row>
    <row r="456" spans="3:7" ht="13.5">
      <c r="C456" s="47">
        <f t="shared" si="51"/>
        <v>71.40000000000047</v>
      </c>
      <c r="D456" s="54">
        <f t="shared" si="49"/>
        <v>148.65476429999632</v>
      </c>
      <c r="E456" s="51">
        <f t="shared" si="53"/>
        <v>425.99152524143426</v>
      </c>
      <c r="F456" s="5">
        <f t="shared" si="50"/>
        <v>3683.4981179534047</v>
      </c>
      <c r="G456" s="54">
        <f t="shared" si="52"/>
        <v>13568158.384966275</v>
      </c>
    </row>
    <row r="457" spans="3:7" ht="13.5">
      <c r="C457" s="47">
        <f t="shared" si="51"/>
        <v>71.60000000000048</v>
      </c>
      <c r="D457" s="54">
        <f t="shared" si="49"/>
        <v>149.0711641999963</v>
      </c>
      <c r="E457" s="51">
        <f t="shared" si="53"/>
        <v>463.58999265495976</v>
      </c>
      <c r="F457" s="5">
        <f t="shared" si="50"/>
        <v>4008.6075995966394</v>
      </c>
      <c r="G457" s="54">
        <f t="shared" si="52"/>
        <v>16068934.887543932</v>
      </c>
    </row>
    <row r="458" spans="3:7" ht="13.5">
      <c r="C458" s="47">
        <f t="shared" si="51"/>
        <v>71.80000000000048</v>
      </c>
      <c r="D458" s="54">
        <f t="shared" si="49"/>
        <v>149.4875640999963</v>
      </c>
      <c r="E458" s="51">
        <f t="shared" si="53"/>
        <v>504.53016419526085</v>
      </c>
      <c r="F458" s="5">
        <f t="shared" si="50"/>
        <v>4362.612399884438</v>
      </c>
      <c r="G458" s="54">
        <f t="shared" si="52"/>
        <v>19032386.951625455</v>
      </c>
    </row>
    <row r="459" spans="3:7" ht="13.5">
      <c r="C459" s="47">
        <f t="shared" si="51"/>
        <v>72.00000000000048</v>
      </c>
      <c r="D459" s="54">
        <f t="shared" si="49"/>
        <v>149.90396399999628</v>
      </c>
      <c r="E459" s="51">
        <f t="shared" si="53"/>
        <v>549.1109330435578</v>
      </c>
      <c r="F459" s="5">
        <f t="shared" si="50"/>
        <v>4748.097012651202</v>
      </c>
      <c r="G459" s="54">
        <f t="shared" si="52"/>
        <v>22544425.241547268</v>
      </c>
    </row>
    <row r="460" spans="3:7" ht="13.5">
      <c r="C460" s="47">
        <f t="shared" si="51"/>
        <v>72.20000000000049</v>
      </c>
      <c r="D460" s="54">
        <f t="shared" si="49"/>
        <v>150.3203638999963</v>
      </c>
      <c r="E460" s="51">
        <f t="shared" si="53"/>
        <v>597.6580816028331</v>
      </c>
      <c r="F460" s="5">
        <f t="shared" si="50"/>
        <v>5167.878439637914</v>
      </c>
      <c r="G460" s="54">
        <f t="shared" si="52"/>
        <v>26706967.566874404</v>
      </c>
    </row>
    <row r="461" spans="3:7" ht="13.5">
      <c r="C461" s="47">
        <f t="shared" si="51"/>
        <v>72.40000000000049</v>
      </c>
      <c r="D461" s="54">
        <f t="shared" si="49"/>
        <v>150.73676379999628</v>
      </c>
      <c r="E461" s="51">
        <f t="shared" si="53"/>
        <v>650.5267134333385</v>
      </c>
      <c r="F461" s="5">
        <f t="shared" si="50"/>
        <v>5625.027219149588</v>
      </c>
      <c r="G461" s="54">
        <f t="shared" si="52"/>
        <v>31640931.216173746</v>
      </c>
    </row>
    <row r="462" spans="3:7" ht="13.5">
      <c r="C462" s="47">
        <f t="shared" si="51"/>
        <v>72.60000000000049</v>
      </c>
      <c r="D462" s="54">
        <f t="shared" si="49"/>
        <v>151.15316369999627</v>
      </c>
      <c r="E462" s="51">
        <f t="shared" si="53"/>
        <v>708.1039062233497</v>
      </c>
      <c r="F462" s="5">
        <f t="shared" si="50"/>
        <v>6122.890365978261</v>
      </c>
      <c r="G462" s="54">
        <f t="shared" si="52"/>
        <v>37489786.4337894</v>
      </c>
    </row>
    <row r="463" spans="3:7" ht="13.5">
      <c r="C463" s="47">
        <f t="shared" si="51"/>
        <v>72.8000000000005</v>
      </c>
      <c r="D463" s="54">
        <f t="shared" si="49"/>
        <v>151.56956359999626</v>
      </c>
      <c r="E463" s="51">
        <f t="shared" si="53"/>
        <v>770.8116059766237</v>
      </c>
      <c r="F463" s="5">
        <f t="shared" si="50"/>
        <v>6665.116397098152</v>
      </c>
      <c r="G463" s="54">
        <f t="shared" si="52"/>
        <v>44423776.586866654</v>
      </c>
    </row>
    <row r="464" spans="3:7" ht="13.5">
      <c r="C464" s="47">
        <f t="shared" si="51"/>
        <v>73.0000000000005</v>
      </c>
      <c r="D464" s="54">
        <f t="shared" si="49"/>
        <v>151.98596349999625</v>
      </c>
      <c r="E464" s="51">
        <f t="shared" si="53"/>
        <v>839.1097844485129</v>
      </c>
      <c r="F464" s="5">
        <f t="shared" si="50"/>
        <v>7255.68263364069</v>
      </c>
      <c r="G464" s="54">
        <f t="shared" si="52"/>
        <v>52644930.4801151</v>
      </c>
    </row>
    <row r="465" spans="3:7" ht="13.5">
      <c r="C465" s="47">
        <f t="shared" si="51"/>
        <v>73.2000000000005</v>
      </c>
      <c r="D465" s="54">
        <f t="shared" si="49"/>
        <v>152.40236339999623</v>
      </c>
      <c r="E465" s="51">
        <f t="shared" si="53"/>
        <v>913.4998838835384</v>
      </c>
      <c r="F465" s="5">
        <f t="shared" si="50"/>
        <v>7898.924987131132</v>
      </c>
      <c r="G465" s="54">
        <f t="shared" si="52"/>
        <v>62393015.952324554</v>
      </c>
    </row>
    <row r="466" spans="3:7" ht="13.5">
      <c r="C466" s="47">
        <f t="shared" si="51"/>
        <v>73.4000000000005</v>
      </c>
      <c r="D466" s="54">
        <f t="shared" si="49"/>
        <v>152.81876329999625</v>
      </c>
      <c r="E466" s="51">
        <f t="shared" si="53"/>
        <v>994.5285753141733</v>
      </c>
      <c r="F466" s="5">
        <f t="shared" si="50"/>
        <v>8599.570457051715</v>
      </c>
      <c r="G466" s="54">
        <f t="shared" si="52"/>
        <v>73952612.04579665</v>
      </c>
    </row>
    <row r="467" spans="3:7" ht="13.5">
      <c r="C467" s="47">
        <f t="shared" si="51"/>
        <v>73.6000000000005</v>
      </c>
      <c r="D467" s="54">
        <f t="shared" si="49"/>
        <v>153.23516319999624</v>
      </c>
      <c r="E467" s="51">
        <f t="shared" si="53"/>
        <v>1082.7918590908212</v>
      </c>
      <c r="F467" s="5">
        <f t="shared" si="50"/>
        <v>9362.77258763731</v>
      </c>
      <c r="G467" s="54">
        <f t="shared" si="52"/>
        <v>87661510.52781264</v>
      </c>
    </row>
    <row r="468" spans="3:7" ht="13.5">
      <c r="C468" s="47">
        <f t="shared" si="51"/>
        <v>73.80000000000051</v>
      </c>
      <c r="D468" s="54">
        <f t="shared" si="49"/>
        <v>153.65156309999622</v>
      </c>
      <c r="E468" s="51">
        <f t="shared" si="53"/>
        <v>1178.9395389453055</v>
      </c>
      <c r="F468" s="5">
        <f t="shared" si="50"/>
        <v>10194.150154570963</v>
      </c>
      <c r="G468" s="54">
        <f t="shared" si="52"/>
        <v>103920697.3739392</v>
      </c>
    </row>
    <row r="469" spans="3:7" ht="13.5">
      <c r="C469" s="47">
        <f t="shared" si="51"/>
        <v>74.00000000000051</v>
      </c>
      <c r="D469" s="54">
        <f t="shared" si="49"/>
        <v>154.0679629999962</v>
      </c>
      <c r="E469" s="51">
        <f t="shared" si="53"/>
        <v>1283.6801037651344</v>
      </c>
      <c r="F469" s="5">
        <f t="shared" si="50"/>
        <v>11099.829377106094</v>
      </c>
      <c r="G469" s="54">
        <f t="shared" si="52"/>
        <v>123206212.20086747</v>
      </c>
    </row>
    <row r="470" spans="3:7" ht="13.5">
      <c r="C470" s="47">
        <f t="shared" si="51"/>
        <v>74.20000000000051</v>
      </c>
      <c r="D470" s="54">
        <f t="shared" si="49"/>
        <v>154.4843628999962</v>
      </c>
      <c r="E470" s="51">
        <f t="shared" si="53"/>
        <v>1397.7860543958489</v>
      </c>
      <c r="F470" s="5">
        <f t="shared" si="50"/>
        <v>12086.489978293657</v>
      </c>
      <c r="G470" s="54">
        <f t="shared" si="52"/>
        <v>146083239.995393</v>
      </c>
    </row>
    <row r="471" spans="3:7" ht="13.5">
      <c r="C471" s="47">
        <f t="shared" si="51"/>
        <v>74.40000000000052</v>
      </c>
      <c r="D471" s="54">
        <f t="shared" si="49"/>
        <v>154.90076279999622</v>
      </c>
      <c r="E471" s="51">
        <f t="shared" si="53"/>
        <v>1522.0997162183792</v>
      </c>
      <c r="F471" s="5">
        <f t="shared" si="50"/>
        <v>13161.415445648114</v>
      </c>
      <c r="G471" s="54">
        <f t="shared" si="52"/>
        <v>173222856.53294474</v>
      </c>
    </row>
    <row r="472" spans="3:7" ht="13.5">
      <c r="C472" s="47">
        <f t="shared" si="51"/>
        <v>74.60000000000052</v>
      </c>
      <c r="D472" s="54">
        <f t="shared" si="49"/>
        <v>155.3171626999962</v>
      </c>
      <c r="E472" s="51">
        <f t="shared" si="53"/>
        <v>1657.539581994393</v>
      </c>
      <c r="F472" s="5">
        <f t="shared" si="50"/>
        <v>14332.547876977722</v>
      </c>
      <c r="G472" s="54">
        <f t="shared" si="52"/>
        <v>205421928.64585862</v>
      </c>
    </row>
    <row r="473" spans="3:7" ht="13.5">
      <c r="C473" s="47">
        <f t="shared" si="51"/>
        <v>74.80000000000052</v>
      </c>
      <c r="D473" s="54">
        <f t="shared" si="49"/>
        <v>155.7335625999962</v>
      </c>
      <c r="E473" s="51">
        <f t="shared" si="53"/>
        <v>1805.1072335643535</v>
      </c>
      <c r="F473" s="5">
        <f t="shared" si="50"/>
        <v>15608.547831485463</v>
      </c>
      <c r="G473" s="54">
        <f t="shared" si="52"/>
        <v>243626765.40776953</v>
      </c>
    </row>
    <row r="474" spans="3:7" ht="13.5">
      <c r="C474" s="47">
        <f t="shared" si="51"/>
        <v>75.00000000000053</v>
      </c>
      <c r="D474" s="54">
        <f t="shared" si="49"/>
        <v>156.14996249999618</v>
      </c>
      <c r="E474" s="51">
        <f t="shared" si="53"/>
        <v>1965.8948954524933</v>
      </c>
      <c r="F474" s="5">
        <f t="shared" si="50"/>
        <v>16998.859644894008</v>
      </c>
      <c r="G474" s="54">
        <f t="shared" si="52"/>
        <v>288961229.22680604</v>
      </c>
    </row>
    <row r="475" spans="3:7" ht="13.5">
      <c r="C475" s="47">
        <f t="shared" si="51"/>
        <v>75.20000000000053</v>
      </c>
      <c r="D475" s="54">
        <f t="shared" si="49"/>
        <v>156.56636239999617</v>
      </c>
      <c r="E475" s="51">
        <f t="shared" si="53"/>
        <v>2141.093678315093</v>
      </c>
      <c r="F475" s="5">
        <f t="shared" si="50"/>
        <v>18513.782709563802</v>
      </c>
      <c r="G475" s="54">
        <f t="shared" si="52"/>
        <v>342760150.2169436</v>
      </c>
    </row>
    <row r="476" spans="3:7" ht="13.5">
      <c r="C476" s="47">
        <f t="shared" si="51"/>
        <v>75.40000000000053</v>
      </c>
      <c r="D476" s="54">
        <f t="shared" si="49"/>
        <v>156.98276229999618</v>
      </c>
      <c r="E476" s="51">
        <f t="shared" si="53"/>
        <v>2332.00257550161</v>
      </c>
      <c r="F476" s="5">
        <f t="shared" si="50"/>
        <v>20164.549266688486</v>
      </c>
      <c r="G476" s="54">
        <f t="shared" si="52"/>
        <v>406609047.1287072</v>
      </c>
    </row>
    <row r="477" spans="3:7" ht="13.5">
      <c r="C477" s="47">
        <f t="shared" si="51"/>
        <v>75.60000000000053</v>
      </c>
      <c r="D477" s="54">
        <f t="shared" si="49"/>
        <v>157.39916219999617</v>
      </c>
      <c r="E477" s="51">
        <f t="shared" si="53"/>
        <v>2540.0382818241314</v>
      </c>
      <c r="F477" s="5">
        <f t="shared" si="50"/>
        <v>21963.40930802806</v>
      </c>
      <c r="G477" s="54">
        <f t="shared" si="52"/>
        <v>482391348.4319737</v>
      </c>
    </row>
    <row r="478" spans="3:7" ht="13.5">
      <c r="C478" s="47">
        <f t="shared" si="51"/>
        <v>75.80000000000054</v>
      </c>
      <c r="D478" s="54">
        <f t="shared" si="49"/>
        <v>157.81556209999616</v>
      </c>
      <c r="E478" s="51">
        <f t="shared" si="53"/>
        <v>2766.7459099950024</v>
      </c>
      <c r="F478" s="5">
        <f t="shared" si="50"/>
        <v>23923.723239672116</v>
      </c>
      <c r="G478" s="54">
        <f t="shared" si="52"/>
        <v>572344533.6484277</v>
      </c>
    </row>
    <row r="479" spans="3:7" ht="13.5">
      <c r="C479" s="47">
        <f t="shared" si="51"/>
        <v>76.00000000000054</v>
      </c>
      <c r="D479" s="54">
        <f t="shared" si="49"/>
        <v>158.23196199999614</v>
      </c>
      <c r="E479" s="51">
        <f t="shared" si="53"/>
        <v>3013.810687145256</v>
      </c>
      <c r="F479" s="5">
        <f t="shared" si="50"/>
        <v>26060.06302044534</v>
      </c>
      <c r="G479" s="54">
        <f t="shared" si="52"/>
        <v>679126884.6295828</v>
      </c>
    </row>
    <row r="480" spans="3:7" ht="13.5">
      <c r="C480" s="47">
        <f t="shared" si="51"/>
        <v>76.20000000000054</v>
      </c>
      <c r="D480" s="54">
        <f t="shared" si="49"/>
        <v>158.64836189999613</v>
      </c>
      <c r="E480" s="51">
        <f t="shared" si="53"/>
        <v>3283.070721432238</v>
      </c>
      <c r="F480" s="5">
        <f t="shared" si="50"/>
        <v>28388.322553247184</v>
      </c>
      <c r="G480" s="54">
        <f t="shared" si="52"/>
        <v>805896857.3872027</v>
      </c>
    </row>
    <row r="481" spans="3:7" ht="13.5">
      <c r="C481" s="47">
        <f t="shared" si="51"/>
        <v>76.40000000000055</v>
      </c>
      <c r="D481" s="54">
        <f t="shared" si="49"/>
        <v>159.06476179999612</v>
      </c>
      <c r="E481" s="51">
        <f t="shared" si="53"/>
        <v>3576.5309370432465</v>
      </c>
      <c r="F481" s="5">
        <f t="shared" si="50"/>
        <v>30925.8381793731</v>
      </c>
      <c r="G481" s="54">
        <f t="shared" si="52"/>
        <v>956407467.0967708</v>
      </c>
    </row>
    <row r="482" spans="3:7" ht="13.5">
      <c r="C482" s="47">
        <f t="shared" si="51"/>
        <v>76.60000000000055</v>
      </c>
      <c r="D482" s="54">
        <f t="shared" si="49"/>
        <v>159.48116169999614</v>
      </c>
      <c r="E482" s="51">
        <f t="shared" si="53"/>
        <v>3896.3782849682925</v>
      </c>
      <c r="F482" s="5">
        <f t="shared" si="50"/>
        <v>33691.520204259774</v>
      </c>
      <c r="G482" s="54">
        <f t="shared" si="52"/>
        <v>1135118533.6740446</v>
      </c>
    </row>
    <row r="483" spans="3:7" ht="13.5">
      <c r="C483" s="47">
        <f t="shared" si="51"/>
        <v>76.80000000000055</v>
      </c>
      <c r="D483" s="54">
        <f aca="true" t="shared" si="54" ref="D483:D546">C483*$E$89/2</f>
        <v>159.89756159999612</v>
      </c>
      <c r="E483" s="51">
        <f t="shared" si="53"/>
        <v>4244.998346820564</v>
      </c>
      <c r="F483" s="5">
        <f aca="true" t="shared" si="55" ref="F483:F546">E483/$E$97</f>
        <v>36705.996468748475</v>
      </c>
      <c r="G483" s="54">
        <f t="shared" si="52"/>
        <v>1347330176.7637756</v>
      </c>
    </row>
    <row r="484" spans="3:7" ht="13.5">
      <c r="C484" s="47">
        <f aca="true" t="shared" si="56" ref="C484:C547">C483+$E$93</f>
        <v>77.00000000000055</v>
      </c>
      <c r="D484" s="54">
        <f t="shared" si="54"/>
        <v>160.3139614999961</v>
      </c>
      <c r="E484" s="51">
        <f t="shared" si="53"/>
        <v>4624.993459805795</v>
      </c>
      <c r="F484" s="5">
        <f t="shared" si="55"/>
        <v>39991.76907354218</v>
      </c>
      <c r="G484" s="54">
        <f aca="true" t="shared" si="57" ref="G484:G547">F484^2</f>
        <v>1599341593.6315246</v>
      </c>
    </row>
    <row r="485" spans="3:7" ht="13.5">
      <c r="C485" s="47">
        <f t="shared" si="56"/>
        <v>77.20000000000056</v>
      </c>
      <c r="D485" s="54">
        <f t="shared" si="54"/>
        <v>160.7303613999961</v>
      </c>
      <c r="E485" s="51">
        <f aca="true" t="shared" si="58" ref="E485:E548">(E483*($E$93/C485-1)+E484*(2-$E$89*$E$93^2/C485+$E$93^2/4+$E$93^2*$E$90*($E$90+1)/C485^2))/($E$93/C485+1)</f>
        <v>5039.202502766615</v>
      </c>
      <c r="F485" s="5">
        <f t="shared" si="55"/>
        <v>43573.38546678084</v>
      </c>
      <c r="G485" s="54">
        <f t="shared" si="57"/>
        <v>1898639921.0366678</v>
      </c>
    </row>
    <row r="486" spans="3:7" ht="13.5">
      <c r="C486" s="47">
        <f t="shared" si="56"/>
        <v>77.40000000000056</v>
      </c>
      <c r="D486" s="54">
        <f t="shared" si="54"/>
        <v>161.1467612999961</v>
      </c>
      <c r="E486" s="51">
        <f t="shared" si="58"/>
        <v>5490.722496148366</v>
      </c>
      <c r="F486" s="5">
        <f t="shared" si="55"/>
        <v>47477.625216380075</v>
      </c>
      <c r="G486" s="54">
        <f t="shared" si="57"/>
        <v>2254124896.187049</v>
      </c>
    </row>
    <row r="487" spans="3:7" ht="13.5">
      <c r="C487" s="47">
        <f t="shared" si="56"/>
        <v>77.60000000000056</v>
      </c>
      <c r="D487" s="54">
        <f t="shared" si="54"/>
        <v>161.5631611999961</v>
      </c>
      <c r="E487" s="51">
        <f t="shared" si="58"/>
        <v>5982.93218285054</v>
      </c>
      <c r="F487" s="5">
        <f t="shared" si="55"/>
        <v>51733.70391085253</v>
      </c>
      <c r="G487" s="54">
        <f t="shared" si="57"/>
        <v>2676376120.335758</v>
      </c>
    </row>
    <row r="488" spans="3:7" ht="13.5">
      <c r="C488" s="47">
        <f t="shared" si="56"/>
        <v>77.80000000000057</v>
      </c>
      <c r="D488" s="54">
        <f t="shared" si="54"/>
        <v>161.9795610999961</v>
      </c>
      <c r="E488" s="51">
        <f t="shared" si="58"/>
        <v>6519.517772354234</v>
      </c>
      <c r="F488" s="5">
        <f t="shared" si="55"/>
        <v>56373.49576571999</v>
      </c>
      <c r="G488" s="54">
        <f t="shared" si="57"/>
        <v>3177971024.84765</v>
      </c>
    </row>
    <row r="489" spans="3:7" ht="13.5">
      <c r="C489" s="47">
        <f t="shared" si="56"/>
        <v>78.00000000000057</v>
      </c>
      <c r="D489" s="54">
        <f t="shared" si="54"/>
        <v>162.39596099999608</v>
      </c>
      <c r="E489" s="51">
        <f t="shared" si="58"/>
        <v>7104.501047372661</v>
      </c>
      <c r="F489" s="5">
        <f t="shared" si="55"/>
        <v>61431.77665838177</v>
      </c>
      <c r="G489" s="54">
        <f t="shared" si="57"/>
        <v>3773863183.4052997</v>
      </c>
    </row>
    <row r="490" spans="3:7" ht="13.5">
      <c r="C490" s="47">
        <f t="shared" si="56"/>
        <v>78.20000000000057</v>
      </c>
      <c r="D490" s="54">
        <f t="shared" si="54"/>
        <v>162.81236089999607</v>
      </c>
      <c r="E490" s="51">
        <f t="shared" si="58"/>
        <v>7742.270050691697</v>
      </c>
      <c r="F490" s="5">
        <f t="shared" si="55"/>
        <v>66946.48947357979</v>
      </c>
      <c r="G490" s="54">
        <f t="shared" si="57"/>
        <v>4481832452.836129</v>
      </c>
    </row>
    <row r="491" spans="3:7" ht="13.5">
      <c r="C491" s="47">
        <f t="shared" si="56"/>
        <v>78.40000000000057</v>
      </c>
      <c r="D491" s="54">
        <f t="shared" si="54"/>
        <v>163.22876079999605</v>
      </c>
      <c r="E491" s="51">
        <f t="shared" si="58"/>
        <v>8437.61258999626</v>
      </c>
      <c r="F491" s="5">
        <f t="shared" si="55"/>
        <v>72959.03381565248</v>
      </c>
      <c r="G491" s="54">
        <f t="shared" si="57"/>
        <v>5323020615.313522</v>
      </c>
    </row>
    <row r="492" spans="3:7" ht="13.5">
      <c r="C492" s="47">
        <f t="shared" si="56"/>
        <v>78.60000000000058</v>
      </c>
      <c r="D492" s="54">
        <f t="shared" si="54"/>
        <v>163.64516069999604</v>
      </c>
      <c r="E492" s="51">
        <f t="shared" si="58"/>
        <v>9195.752820475063</v>
      </c>
      <c r="F492" s="5">
        <f t="shared" si="55"/>
        <v>79514.58233397265</v>
      </c>
      <c r="G492" s="54">
        <f t="shared" si="57"/>
        <v>6322568803.746115</v>
      </c>
    </row>
    <row r="493" spans="3:7" ht="13.5">
      <c r="C493" s="47">
        <f t="shared" si="56"/>
        <v>78.80000000000058</v>
      </c>
      <c r="D493" s="54">
        <f t="shared" si="54"/>
        <v>164.06156059999606</v>
      </c>
      <c r="E493" s="51">
        <f t="shared" si="58"/>
        <v>10022.391189034812</v>
      </c>
      <c r="F493" s="5">
        <f t="shared" si="55"/>
        <v>86662.42611582293</v>
      </c>
      <c r="G493" s="54">
        <f t="shared" si="57"/>
        <v>7510376100.280469</v>
      </c>
    </row>
    <row r="494" spans="3:7" ht="13.5">
      <c r="C494" s="47">
        <f t="shared" si="56"/>
        <v>79.00000000000058</v>
      </c>
      <c r="D494" s="54">
        <f t="shared" si="54"/>
        <v>164.47796049999604</v>
      </c>
      <c r="E494" s="51">
        <f t="shared" si="58"/>
        <v>10923.748050225413</v>
      </c>
      <c r="F494" s="5">
        <f t="shared" si="55"/>
        <v>94456.35182812026</v>
      </c>
      <c r="G494" s="54">
        <f t="shared" si="57"/>
        <v>8922002400.677637</v>
      </c>
    </row>
    <row r="495" spans="3:7" ht="13.5">
      <c r="C495" s="47">
        <f t="shared" si="56"/>
        <v>79.20000000000059</v>
      </c>
      <c r="D495" s="54">
        <f t="shared" si="54"/>
        <v>164.89436039999603</v>
      </c>
      <c r="E495" s="51">
        <f t="shared" si="58"/>
        <v>11906.611292688138</v>
      </c>
      <c r="F495" s="5">
        <f t="shared" si="55"/>
        <v>102955.0535376558</v>
      </c>
      <c r="G495" s="54">
        <f t="shared" si="57"/>
        <v>10599743048.941572</v>
      </c>
    </row>
    <row r="496" spans="3:7" ht="13.5">
      <c r="C496" s="47">
        <f t="shared" si="56"/>
        <v>79.40000000000059</v>
      </c>
      <c r="D496" s="54">
        <f t="shared" si="54"/>
        <v>165.31076029999602</v>
      </c>
      <c r="E496" s="51">
        <f t="shared" si="58"/>
        <v>12978.388346316235</v>
      </c>
      <c r="F496" s="5">
        <f t="shared" si="55"/>
        <v>112222.58241083524</v>
      </c>
      <c r="G496" s="54">
        <f t="shared" si="57"/>
        <v>12593908002.956707</v>
      </c>
    </row>
    <row r="497" spans="3:7" ht="13.5">
      <c r="C497" s="47">
        <f t="shared" si="56"/>
        <v>79.60000000000059</v>
      </c>
      <c r="D497" s="54">
        <f t="shared" si="54"/>
        <v>165.727160199996</v>
      </c>
      <c r="E497" s="51">
        <f t="shared" si="58"/>
        <v>14147.16297461087</v>
      </c>
      <c r="F497" s="5">
        <f t="shared" si="55"/>
        <v>122328.83779043458</v>
      </c>
      <c r="G497" s="54">
        <f t="shared" si="57"/>
        <v>14964344555.158457</v>
      </c>
    </row>
    <row r="498" spans="3:7" ht="13.5">
      <c r="C498" s="47">
        <f t="shared" si="56"/>
        <v>79.8000000000006</v>
      </c>
      <c r="D498" s="54">
        <f t="shared" si="54"/>
        <v>166.14356009999602</v>
      </c>
      <c r="E498" s="51">
        <f t="shared" si="58"/>
        <v>15421.75729419622</v>
      </c>
      <c r="F498" s="5">
        <f t="shared" si="55"/>
        <v>133350.1034709803</v>
      </c>
      <c r="G498" s="54">
        <f t="shared" si="57"/>
        <v>17782250095.721153</v>
      </c>
    </row>
    <row r="499" spans="3:7" ht="13.5">
      <c r="C499" s="47">
        <f t="shared" si="56"/>
        <v>80.0000000000006</v>
      </c>
      <c r="D499" s="54">
        <f t="shared" si="54"/>
        <v>166.559959999996</v>
      </c>
      <c r="E499" s="51">
        <f t="shared" si="58"/>
        <v>16811.799504423365</v>
      </c>
      <c r="F499" s="5">
        <f t="shared" si="55"/>
        <v>145369.6333485889</v>
      </c>
      <c r="G499" s="54">
        <f t="shared" si="57"/>
        <v>21132330299.903168</v>
      </c>
    </row>
    <row r="500" spans="3:7" ht="13.5">
      <c r="C500" s="47">
        <f t="shared" si="56"/>
        <v>80.2000000000006</v>
      </c>
      <c r="D500" s="54">
        <f t="shared" si="54"/>
        <v>166.976359899996</v>
      </c>
      <c r="E500" s="51">
        <f t="shared" si="58"/>
        <v>18327.79785476832</v>
      </c>
      <c r="F500" s="5">
        <f t="shared" si="55"/>
        <v>158478.29100827174</v>
      </c>
      <c r="G500" s="54">
        <f t="shared" si="57"/>
        <v>25115368720.902466</v>
      </c>
    </row>
    <row r="501" spans="3:7" ht="13.5">
      <c r="C501" s="47">
        <f t="shared" si="56"/>
        <v>80.4000000000006</v>
      </c>
      <c r="D501" s="54">
        <f t="shared" si="54"/>
        <v>167.39275979999599</v>
      </c>
      <c r="E501" s="51">
        <f t="shared" si="58"/>
        <v>19981.22142667056</v>
      </c>
      <c r="F501" s="5">
        <f t="shared" si="55"/>
        <v>172775.24823489712</v>
      </c>
      <c r="G501" s="54">
        <f t="shared" si="57"/>
        <v>29851286402.63032</v>
      </c>
    </row>
    <row r="502" spans="3:7" ht="13.5">
      <c r="C502" s="47">
        <f t="shared" si="56"/>
        <v>80.6000000000006</v>
      </c>
      <c r="D502" s="54">
        <f t="shared" si="54"/>
        <v>167.80915969999597</v>
      </c>
      <c r="E502" s="51">
        <f t="shared" si="58"/>
        <v>21784.58835995347</v>
      </c>
      <c r="F502" s="5">
        <f t="shared" si="55"/>
        <v>188368.74789656812</v>
      </c>
      <c r="G502" s="54">
        <f t="shared" si="57"/>
        <v>35482785184.120834</v>
      </c>
    </row>
    <row r="503" spans="3:7" ht="13.5">
      <c r="C503" s="47">
        <f t="shared" si="56"/>
        <v>80.80000000000061</v>
      </c>
      <c r="D503" s="54">
        <f t="shared" si="54"/>
        <v>168.22555959999596</v>
      </c>
      <c r="E503" s="51">
        <f t="shared" si="58"/>
        <v>23751.5622124423</v>
      </c>
      <c r="F503" s="5">
        <f t="shared" si="55"/>
        <v>205376.9371547929</v>
      </c>
      <c r="G503" s="54">
        <f t="shared" si="57"/>
        <v>42179686315.08375</v>
      </c>
    </row>
    <row r="504" spans="3:7" ht="13.5">
      <c r="C504" s="47">
        <f t="shared" si="56"/>
        <v>81.00000000000061</v>
      </c>
      <c r="D504" s="54">
        <f t="shared" si="54"/>
        <v>168.64195949999598</v>
      </c>
      <c r="E504" s="51">
        <f t="shared" si="58"/>
        <v>25897.057205313406</v>
      </c>
      <c r="F504" s="5">
        <f t="shared" si="55"/>
        <v>223928.77750851854</v>
      </c>
      <c r="G504" s="54">
        <f t="shared" si="57"/>
        <v>50144097396.4596</v>
      </c>
    </row>
    <row r="505" spans="3:7" ht="13.5">
      <c r="C505" s="47">
        <f t="shared" si="56"/>
        <v>81.20000000000061</v>
      </c>
      <c r="D505" s="54">
        <f t="shared" si="54"/>
        <v>169.05835939999596</v>
      </c>
      <c r="E505" s="51">
        <f t="shared" si="58"/>
        <v>28237.353176579243</v>
      </c>
      <c r="F505" s="5">
        <f t="shared" si="55"/>
        <v>244165.03878326085</v>
      </c>
      <c r="G505" s="54">
        <f t="shared" si="57"/>
        <v>59616566164.03128</v>
      </c>
    </row>
    <row r="506" spans="3:7" ht="13.5">
      <c r="C506" s="47">
        <f t="shared" si="56"/>
        <v>81.40000000000062</v>
      </c>
      <c r="D506" s="54">
        <f t="shared" si="54"/>
        <v>169.47475929999595</v>
      </c>
      <c r="E506" s="51">
        <f t="shared" si="58"/>
        <v>30790.22114149253</v>
      </c>
      <c r="F506" s="5">
        <f t="shared" si="55"/>
        <v>266239.3848370048</v>
      </c>
      <c r="G506" s="54">
        <f t="shared" si="57"/>
        <v>70883410038.38675</v>
      </c>
    </row>
    <row r="507" spans="3:7" ht="13.5">
      <c r="C507" s="47">
        <f t="shared" si="56"/>
        <v>81.60000000000062</v>
      </c>
      <c r="D507" s="54">
        <f t="shared" si="54"/>
        <v>169.89115919999594</v>
      </c>
      <c r="E507" s="51">
        <f t="shared" si="58"/>
        <v>33575.06044214878</v>
      </c>
      <c r="F507" s="5">
        <f t="shared" si="55"/>
        <v>290319.55947652657</v>
      </c>
      <c r="G507" s="54">
        <f t="shared" si="57"/>
        <v>84285446614.64445</v>
      </c>
    </row>
    <row r="508" spans="3:7" ht="13.5">
      <c r="C508" s="47">
        <f t="shared" si="56"/>
        <v>81.80000000000062</v>
      </c>
      <c r="D508" s="54">
        <f t="shared" si="54"/>
        <v>170.30755909999593</v>
      </c>
      <c r="E508" s="51">
        <f t="shared" si="58"/>
        <v>36613.04855984373</v>
      </c>
      <c r="F508" s="5">
        <f t="shared" si="55"/>
        <v>316588.68186705274</v>
      </c>
      <c r="G508" s="54">
        <f t="shared" si="57"/>
        <v>100228393486.31793</v>
      </c>
    </row>
    <row r="509" spans="3:7" ht="13.5">
      <c r="C509" s="47">
        <f t="shared" si="56"/>
        <v>82.00000000000063</v>
      </c>
      <c r="D509" s="54">
        <f t="shared" si="54"/>
        <v>170.72395899999594</v>
      </c>
      <c r="E509" s="51">
        <f t="shared" si="58"/>
        <v>39927.30476352881</v>
      </c>
      <c r="F509" s="5">
        <f t="shared" si="55"/>
        <v>345246.6615810162</v>
      </c>
      <c r="G509" s="54">
        <f t="shared" si="57"/>
        <v>119195257332.83673</v>
      </c>
    </row>
    <row r="510" spans="3:7" ht="13.5">
      <c r="C510" s="47">
        <f t="shared" si="56"/>
        <v>82.20000000000063</v>
      </c>
      <c r="D510" s="54">
        <f t="shared" si="54"/>
        <v>171.14035889999593</v>
      </c>
      <c r="E510" s="51">
        <f t="shared" si="58"/>
        <v>43543.06887679916</v>
      </c>
      <c r="F510" s="5">
        <f t="shared" si="55"/>
        <v>376511.74437496695</v>
      </c>
      <c r="G510" s="54">
        <f t="shared" si="57"/>
        <v>141761093652.28046</v>
      </c>
    </row>
    <row r="511" spans="3:7" ht="13.5">
      <c r="C511" s="47">
        <f t="shared" si="56"/>
        <v>82.40000000000063</v>
      </c>
      <c r="D511" s="54">
        <f t="shared" si="54"/>
        <v>171.55675879999592</v>
      </c>
      <c r="E511" s="51">
        <f t="shared" si="58"/>
        <v>47487.89656511525</v>
      </c>
      <c r="F511" s="5">
        <f t="shared" si="55"/>
        <v>410622.2008149803</v>
      </c>
      <c r="G511" s="54">
        <f t="shared" si="57"/>
        <v>168610591802.13803</v>
      </c>
    </row>
    <row r="512" spans="3:7" ht="13.5">
      <c r="C512" s="47">
        <f t="shared" si="56"/>
        <v>82.60000000000063</v>
      </c>
      <c r="D512" s="54">
        <f t="shared" si="54"/>
        <v>171.9731586999959</v>
      </c>
      <c r="E512" s="51">
        <f t="shared" si="58"/>
        <v>51791.8726753527</v>
      </c>
      <c r="F512" s="5">
        <f t="shared" si="55"/>
        <v>447838.1709984033</v>
      </c>
      <c r="G512" s="54">
        <f t="shared" si="57"/>
        <v>200559027403.1951</v>
      </c>
    </row>
    <row r="513" spans="3:7" ht="13.5">
      <c r="C513" s="47">
        <f t="shared" si="56"/>
        <v>82.80000000000064</v>
      </c>
      <c r="D513" s="54">
        <f t="shared" si="54"/>
        <v>172.3895585999959</v>
      </c>
      <c r="E513" s="51">
        <f t="shared" si="58"/>
        <v>56487.84430233673</v>
      </c>
      <c r="F513" s="5">
        <f t="shared" si="55"/>
        <v>488443.679852493</v>
      </c>
      <c r="G513" s="54">
        <f t="shared" si="57"/>
        <v>238577228387.84467</v>
      </c>
    </row>
    <row r="514" spans="3:7" ht="13.5">
      <c r="C514" s="47">
        <f t="shared" si="56"/>
        <v>83.00000000000064</v>
      </c>
      <c r="D514" s="54">
        <f t="shared" si="54"/>
        <v>172.80595849999588</v>
      </c>
      <c r="E514" s="51">
        <f t="shared" si="58"/>
        <v>61611.675412886405</v>
      </c>
      <c r="F514" s="5">
        <f t="shared" si="55"/>
        <v>532748.8388382829</v>
      </c>
      <c r="G514" s="54">
        <f t="shared" si="57"/>
        <v>283821325283.5387</v>
      </c>
    </row>
    <row r="515" spans="3:7" ht="13.5">
      <c r="C515" s="47">
        <f t="shared" si="56"/>
        <v>83.20000000000064</v>
      </c>
      <c r="D515" s="54">
        <f t="shared" si="54"/>
        <v>173.2223583999959</v>
      </c>
      <c r="E515" s="51">
        <f t="shared" si="58"/>
        <v>67202.52502831617</v>
      </c>
      <c r="F515" s="5">
        <f t="shared" si="55"/>
        <v>581092.2513616289</v>
      </c>
      <c r="G515" s="54">
        <f t="shared" si="57"/>
        <v>337668204592.5265</v>
      </c>
    </row>
    <row r="516" spans="3:7" ht="13.5">
      <c r="C516" s="47">
        <f t="shared" si="56"/>
        <v>83.40000000000065</v>
      </c>
      <c r="D516" s="54">
        <f t="shared" si="54"/>
        <v>173.63875829999589</v>
      </c>
      <c r="E516" s="51">
        <f t="shared" si="58"/>
        <v>73303.1511526793</v>
      </c>
      <c r="F516" s="5">
        <f t="shared" si="55"/>
        <v>633843.6408046301</v>
      </c>
      <c r="G516" s="54">
        <f t="shared" si="57"/>
        <v>401757760988.469</v>
      </c>
    </row>
    <row r="517" spans="3:7" ht="13.5">
      <c r="C517" s="47">
        <f t="shared" si="56"/>
        <v>83.60000000000065</v>
      </c>
      <c r="D517" s="54">
        <f t="shared" si="54"/>
        <v>174.05515819999587</v>
      </c>
      <c r="E517" s="51">
        <f t="shared" si="58"/>
        <v>79960.24283778264</v>
      </c>
      <c r="F517" s="5">
        <f t="shared" si="55"/>
        <v>691406.7218523662</v>
      </c>
      <c r="G517" s="54">
        <f t="shared" si="57"/>
        <v>478043255022.6353</v>
      </c>
    </row>
    <row r="518" spans="3:7" ht="13.5">
      <c r="C518" s="47">
        <f t="shared" si="56"/>
        <v>83.80000000000065</v>
      </c>
      <c r="D518" s="54">
        <f t="shared" si="54"/>
        <v>174.47155809999586</v>
      </c>
      <c r="E518" s="51">
        <f t="shared" si="58"/>
        <v>87224.78299878324</v>
      </c>
      <c r="F518" s="5">
        <f t="shared" si="55"/>
        <v>754222.3377162658</v>
      </c>
      <c r="G518" s="54">
        <f t="shared" si="57"/>
        <v>568851334710.189</v>
      </c>
    </row>
    <row r="519" spans="3:7" ht="13.5">
      <c r="C519" s="47">
        <f t="shared" si="56"/>
        <v>84.00000000000065</v>
      </c>
      <c r="D519" s="54">
        <f t="shared" si="54"/>
        <v>174.88795799999585</v>
      </c>
      <c r="E519" s="51">
        <f t="shared" si="58"/>
        <v>95152.44483778017</v>
      </c>
      <c r="F519" s="5">
        <f t="shared" si="55"/>
        <v>822771.8879618159</v>
      </c>
      <c r="G519" s="54">
        <f t="shared" si="57"/>
        <v>676953579620.251</v>
      </c>
    </row>
    <row r="520" spans="3:7" ht="13.5">
      <c r="C520" s="47">
        <f t="shared" si="56"/>
        <v>84.20000000000066</v>
      </c>
      <c r="D520" s="54">
        <f t="shared" si="54"/>
        <v>175.30435789999586</v>
      </c>
      <c r="E520" s="51">
        <f t="shared" si="58"/>
        <v>103804.02499919097</v>
      </c>
      <c r="F520" s="5">
        <f t="shared" si="55"/>
        <v>897581.0739516503</v>
      </c>
      <c r="G520" s="54">
        <f t="shared" si="57"/>
        <v>805651784316.1979</v>
      </c>
    </row>
    <row r="521" spans="3:7" ht="13.5">
      <c r="C521" s="47">
        <f t="shared" si="56"/>
        <v>84.40000000000066</v>
      </c>
      <c r="D521" s="54">
        <f t="shared" si="54"/>
        <v>175.72075779999585</v>
      </c>
      <c r="E521" s="51">
        <f t="shared" si="58"/>
        <v>113245.91687198529</v>
      </c>
      <c r="F521" s="5">
        <f t="shared" si="55"/>
        <v>979223.9914337435</v>
      </c>
      <c r="G521" s="54">
        <f t="shared" si="57"/>
        <v>958879625399.4321</v>
      </c>
    </row>
    <row r="522" spans="3:7" ht="13.5">
      <c r="C522" s="47">
        <f t="shared" si="56"/>
        <v>84.60000000000066</v>
      </c>
      <c r="D522" s="54">
        <f t="shared" si="54"/>
        <v>176.13715769999584</v>
      </c>
      <c r="E522" s="51">
        <f t="shared" si="58"/>
        <v>123550.62777237657</v>
      </c>
      <c r="F522" s="5">
        <f t="shared" si="55"/>
        <v>1068327.6025587127</v>
      </c>
      <c r="G522" s="54">
        <f t="shared" si="57"/>
        <v>1141323866388.847</v>
      </c>
    </row>
    <row r="523" spans="3:7" ht="13.5">
      <c r="C523" s="47">
        <f t="shared" si="56"/>
        <v>84.80000000000067</v>
      </c>
      <c r="D523" s="54">
        <f t="shared" si="54"/>
        <v>176.55355759999583</v>
      </c>
      <c r="E523" s="51">
        <f t="shared" si="58"/>
        <v>134797.3440888982</v>
      </c>
      <c r="F523" s="5">
        <f t="shared" si="55"/>
        <v>1165576.622622161</v>
      </c>
      <c r="G523" s="54">
        <f t="shared" si="57"/>
        <v>1358568863203.2834</v>
      </c>
    </row>
    <row r="524" spans="3:7" ht="13.5">
      <c r="C524" s="47">
        <f t="shared" si="56"/>
        <v>85.00000000000067</v>
      </c>
      <c r="D524" s="54">
        <f t="shared" si="54"/>
        <v>176.96995749999581</v>
      </c>
      <c r="E524" s="51">
        <f t="shared" si="58"/>
        <v>147072.54885271323</v>
      </c>
      <c r="F524" s="5">
        <f t="shared" si="55"/>
        <v>1271718.8601217896</v>
      </c>
      <c r="G524" s="54">
        <f t="shared" si="57"/>
        <v>1617268859189.4639</v>
      </c>
    </row>
    <row r="525" spans="3:7" ht="13.5">
      <c r="C525" s="47">
        <f t="shared" si="56"/>
        <v>85.20000000000067</v>
      </c>
      <c r="D525" s="54">
        <f t="shared" si="54"/>
        <v>177.3863573999958</v>
      </c>
      <c r="E525" s="51">
        <f t="shared" si="58"/>
        <v>160470.6966125819</v>
      </c>
      <c r="F525" s="5">
        <f t="shared" si="55"/>
        <v>1387571.0523210762</v>
      </c>
      <c r="G525" s="54">
        <f t="shared" si="57"/>
        <v>1925353425239.4187</v>
      </c>
    </row>
    <row r="526" spans="3:7" ht="13.5">
      <c r="C526" s="47">
        <f t="shared" si="56"/>
        <v>85.40000000000067</v>
      </c>
      <c r="D526" s="54">
        <f t="shared" si="54"/>
        <v>177.80275729999582</v>
      </c>
      <c r="E526" s="51">
        <f t="shared" si="58"/>
        <v>175094.95094948602</v>
      </c>
      <c r="F526" s="5">
        <f t="shared" si="55"/>
        <v>1514025.2424506284</v>
      </c>
      <c r="G526" s="54">
        <f t="shared" si="57"/>
        <v>2292272434777.684</v>
      </c>
    </row>
    <row r="527" spans="3:7" ht="13.5">
      <c r="C527" s="47">
        <f t="shared" si="56"/>
        <v>85.60000000000068</v>
      </c>
      <c r="D527" s="54">
        <f t="shared" si="54"/>
        <v>178.2191571999958</v>
      </c>
      <c r="E527" s="51">
        <f t="shared" si="58"/>
        <v>191057.99046414832</v>
      </c>
      <c r="F527" s="5">
        <f t="shared" si="55"/>
        <v>1652055.7489865252</v>
      </c>
      <c r="G527" s="54">
        <f t="shared" si="57"/>
        <v>2729288197759.4287</v>
      </c>
    </row>
    <row r="528" spans="3:7" ht="13.5">
      <c r="C528" s="47">
        <f t="shared" si="56"/>
        <v>85.80000000000068</v>
      </c>
      <c r="D528" s="54">
        <f t="shared" si="54"/>
        <v>178.6355570999958</v>
      </c>
      <c r="E528" s="51">
        <f t="shared" si="58"/>
        <v>208482.8896155895</v>
      </c>
      <c r="F528" s="5">
        <f t="shared" si="55"/>
        <v>1802726.7821566905</v>
      </c>
      <c r="G528" s="54">
        <f t="shared" si="57"/>
        <v>3249823851105.0156</v>
      </c>
    </row>
    <row r="529" spans="3:7" ht="13.5">
      <c r="C529" s="47">
        <f t="shared" si="56"/>
        <v>86.00000000000068</v>
      </c>
      <c r="D529" s="54">
        <f t="shared" si="54"/>
        <v>179.05195699999578</v>
      </c>
      <c r="E529" s="51">
        <f t="shared" si="58"/>
        <v>227504.08138482383</v>
      </c>
      <c r="F529" s="5">
        <f t="shared" si="55"/>
        <v>1967200.7679795206</v>
      </c>
      <c r="G529" s="54">
        <f t="shared" si="57"/>
        <v>3869878861539.216</v>
      </c>
    </row>
    <row r="530" spans="3:7" ht="13.5">
      <c r="C530" s="47">
        <f t="shared" si="56"/>
        <v>86.20000000000068</v>
      </c>
      <c r="D530" s="54">
        <f t="shared" si="54"/>
        <v>179.46835689999577</v>
      </c>
      <c r="E530" s="51">
        <f t="shared" si="58"/>
        <v>248268.40938959902</v>
      </c>
      <c r="F530" s="5">
        <f t="shared" si="55"/>
        <v>2146747.4457750656</v>
      </c>
      <c r="G530" s="54">
        <f t="shared" si="57"/>
        <v>4608524595941.769</v>
      </c>
    </row>
    <row r="531" spans="3:7" ht="13.5">
      <c r="C531" s="47">
        <f t="shared" si="56"/>
        <v>86.40000000000069</v>
      </c>
      <c r="D531" s="54">
        <f t="shared" si="54"/>
        <v>179.88475679999578</v>
      </c>
      <c r="E531" s="51">
        <f t="shared" si="58"/>
        <v>270936.27778898744</v>
      </c>
      <c r="F531" s="5">
        <f t="shared" si="55"/>
        <v>2342753.81125344</v>
      </c>
      <c r="G531" s="54">
        <f t="shared" si="57"/>
        <v>5488495420142.52</v>
      </c>
    </row>
    <row r="532" spans="3:7" ht="13.5">
      <c r="C532" s="47">
        <f t="shared" si="56"/>
        <v>86.60000000000069</v>
      </c>
      <c r="D532" s="54">
        <f t="shared" si="54"/>
        <v>180.30115669999577</v>
      </c>
      <c r="E532" s="51">
        <f t="shared" si="58"/>
        <v>295682.90809637617</v>
      </c>
      <c r="F532" s="5">
        <f t="shared" si="55"/>
        <v>2556734.984027459</v>
      </c>
      <c r="G532" s="54">
        <f t="shared" si="57"/>
        <v>6536893778549.89</v>
      </c>
    </row>
    <row r="533" spans="3:7" ht="13.5">
      <c r="C533" s="47">
        <f t="shared" si="56"/>
        <v>86.8000000000007</v>
      </c>
      <c r="D533" s="54">
        <f t="shared" si="54"/>
        <v>180.71755659999576</v>
      </c>
      <c r="E533" s="51">
        <f t="shared" si="58"/>
        <v>322699.7128722648</v>
      </c>
      <c r="F533" s="5">
        <f t="shared" si="55"/>
        <v>2790346.0857710876</v>
      </c>
      <c r="G533" s="54">
        <f t="shared" si="57"/>
        <v>7786031278378.029</v>
      </c>
    </row>
    <row r="534" spans="3:7" ht="13.5">
      <c r="C534" s="47">
        <f t="shared" si="56"/>
        <v>87.0000000000007</v>
      </c>
      <c r="D534" s="54">
        <f t="shared" si="54"/>
        <v>181.13395649999575</v>
      </c>
      <c r="E534" s="51">
        <f t="shared" si="58"/>
        <v>352195.7972011408</v>
      </c>
      <c r="F534" s="5">
        <f t="shared" si="55"/>
        <v>3045395.223311634</v>
      </c>
      <c r="G534" s="54">
        <f t="shared" si="57"/>
        <v>9274432066169.316</v>
      </c>
    </row>
    <row r="535" spans="3:7" ht="13.5">
      <c r="C535" s="47">
        <f t="shared" si="56"/>
        <v>87.2000000000007</v>
      </c>
      <c r="D535" s="54">
        <f t="shared" si="54"/>
        <v>181.55035639999574</v>
      </c>
      <c r="E535" s="51">
        <f t="shared" si="58"/>
        <v>384399.59987708594</v>
      </c>
      <c r="F535" s="5">
        <f t="shared" si="55"/>
        <v>3323857.6797667393</v>
      </c>
      <c r="G535" s="54">
        <f t="shared" si="57"/>
        <v>11048029875344.332</v>
      </c>
    </row>
    <row r="536" spans="3:7" ht="13.5">
      <c r="C536" s="47">
        <f t="shared" si="56"/>
        <v>87.4000000000007</v>
      </c>
      <c r="D536" s="54">
        <f t="shared" si="54"/>
        <v>181.96675629999575</v>
      </c>
      <c r="E536" s="51">
        <f t="shared" si="58"/>
        <v>419560.6873389063</v>
      </c>
      <c r="F536" s="5">
        <f t="shared" si="55"/>
        <v>3627891.426488358</v>
      </c>
      <c r="G536" s="54">
        <f t="shared" si="57"/>
        <v>13161596202387.734</v>
      </c>
    </row>
    <row r="537" spans="3:7" ht="13.5">
      <c r="C537" s="47">
        <f t="shared" si="56"/>
        <v>87.6000000000007</v>
      </c>
      <c r="D537" s="54">
        <f t="shared" si="54"/>
        <v>182.38315619999574</v>
      </c>
      <c r="E537" s="51">
        <f t="shared" si="58"/>
        <v>457951.7146164831</v>
      </c>
      <c r="F537" s="5">
        <f t="shared" si="55"/>
        <v>3959854.0791329257</v>
      </c>
      <c r="G537" s="54">
        <f t="shared" si="57"/>
        <v>15680444328025.672</v>
      </c>
    </row>
    <row r="538" spans="3:7" ht="13.5">
      <c r="C538" s="47">
        <f t="shared" si="56"/>
        <v>87.80000000000071</v>
      </c>
      <c r="D538" s="54">
        <f t="shared" si="54"/>
        <v>182.79955609999573</v>
      </c>
      <c r="E538" s="51">
        <f t="shared" si="58"/>
        <v>499870.5688855802</v>
      </c>
      <c r="F538" s="5">
        <f t="shared" si="55"/>
        <v>4322321.43272516</v>
      </c>
      <c r="G538" s="54">
        <f t="shared" si="57"/>
        <v>18682462567795.28</v>
      </c>
    </row>
    <row r="539" spans="3:7" ht="13.5">
      <c r="C539" s="47">
        <f t="shared" si="56"/>
        <v>88.00000000000071</v>
      </c>
      <c r="D539" s="54">
        <f t="shared" si="54"/>
        <v>183.2159559999957</v>
      </c>
      <c r="E539" s="51">
        <f t="shared" si="58"/>
        <v>545642.7126892909</v>
      </c>
      <c r="F539" s="5">
        <f t="shared" si="55"/>
        <v>4718107.723215574</v>
      </c>
      <c r="G539" s="54">
        <f t="shared" si="57"/>
        <v>22260540487866.453</v>
      </c>
    </row>
    <row r="540" spans="3:7" ht="13.5">
      <c r="C540" s="47">
        <f t="shared" si="56"/>
        <v>88.20000000000071</v>
      </c>
      <c r="D540" s="54">
        <f t="shared" si="54"/>
        <v>183.6323558999957</v>
      </c>
      <c r="E540" s="51">
        <f t="shared" si="58"/>
        <v>595623.7454824885</v>
      </c>
      <c r="F540" s="5">
        <f t="shared" si="55"/>
        <v>5150287.776851074</v>
      </c>
      <c r="G540" s="54">
        <f t="shared" si="57"/>
        <v>26525464184381.58</v>
      </c>
    </row>
    <row r="541" spans="3:7" ht="13.5">
      <c r="C541" s="47">
        <f t="shared" si="56"/>
        <v>88.40000000000072</v>
      </c>
      <c r="D541" s="54">
        <f t="shared" si="54"/>
        <v>184.0487557999957</v>
      </c>
      <c r="E541" s="51">
        <f t="shared" si="58"/>
        <v>650202.2039039778</v>
      </c>
      <c r="F541" s="5">
        <f t="shared" si="55"/>
        <v>5622221.223795617</v>
      </c>
      <c r="G541" s="54">
        <f t="shared" si="57"/>
        <v>31609371489297.887</v>
      </c>
    </row>
    <row r="542" spans="3:7" ht="13.5">
      <c r="C542" s="47">
        <f t="shared" si="56"/>
        <v>88.60000000000072</v>
      </c>
      <c r="D542" s="54">
        <f t="shared" si="54"/>
        <v>184.4651556999957</v>
      </c>
      <c r="E542" s="51">
        <f t="shared" si="58"/>
        <v>709802.623093667</v>
      </c>
      <c r="F542" s="5">
        <f t="shared" si="55"/>
        <v>6137578.96897618</v>
      </c>
      <c r="G542" s="54">
        <f t="shared" si="57"/>
        <v>37669875600418.71</v>
      </c>
    </row>
    <row r="543" spans="3:7" ht="13.5">
      <c r="C543" s="47">
        <f t="shared" si="56"/>
        <v>88.80000000000072</v>
      </c>
      <c r="D543" s="54">
        <f t="shared" si="54"/>
        <v>184.8815555999957</v>
      </c>
      <c r="E543" s="51">
        <f t="shared" si="58"/>
        <v>774888.8834644901</v>
      </c>
      <c r="F543" s="5">
        <f t="shared" si="55"/>
        <v>6700372.131222012</v>
      </c>
      <c r="G543" s="54">
        <f t="shared" si="57"/>
        <v>44894986696856.61</v>
      </c>
    </row>
    <row r="544" spans="3:7" ht="13.5">
      <c r="C544" s="47">
        <f t="shared" si="56"/>
        <v>89.00000000000072</v>
      </c>
      <c r="D544" s="54">
        <f t="shared" si="54"/>
        <v>185.29795549999568</v>
      </c>
      <c r="E544" s="51">
        <f t="shared" si="58"/>
        <v>845967.869627923</v>
      </c>
      <c r="F544" s="5">
        <f t="shared" si="55"/>
        <v>7314983.681558966</v>
      </c>
      <c r="G544" s="54">
        <f t="shared" si="57"/>
        <v>53508986261473.96</v>
      </c>
    </row>
    <row r="545" spans="3:7" ht="13.5">
      <c r="C545" s="47">
        <f t="shared" si="56"/>
        <v>89.20000000000073</v>
      </c>
      <c r="D545" s="54">
        <f t="shared" si="54"/>
        <v>185.71435539999567</v>
      </c>
      <c r="E545" s="51">
        <f t="shared" si="58"/>
        <v>923593.4706763249</v>
      </c>
      <c r="F545" s="5">
        <f t="shared" si="55"/>
        <v>7986203.0331757255</v>
      </c>
      <c r="G545" s="54">
        <f t="shared" si="57"/>
        <v>63779438887105.16</v>
      </c>
    </row>
    <row r="546" spans="3:7" ht="13.5">
      <c r="C546" s="47">
        <f t="shared" si="56"/>
        <v>89.40000000000073</v>
      </c>
      <c r="D546" s="54">
        <f t="shared" si="54"/>
        <v>186.13075529999566</v>
      </c>
      <c r="E546" s="51">
        <f t="shared" si="58"/>
        <v>1008370.9537652755</v>
      </c>
      <c r="F546" s="5">
        <f t="shared" si="55"/>
        <v>8719263.859270776</v>
      </c>
      <c r="G546" s="54">
        <f t="shared" si="57"/>
        <v>76025562247585.5</v>
      </c>
    </row>
    <row r="547" spans="3:7" ht="13.5">
      <c r="C547" s="47">
        <f t="shared" si="56"/>
        <v>89.60000000000073</v>
      </c>
      <c r="D547" s="54">
        <f aca="true" t="shared" si="59" ref="D547:D610">C547*$E$89/2</f>
        <v>186.54715519999567</v>
      </c>
      <c r="E547" s="51">
        <f t="shared" si="58"/>
        <v>1100961.745936785</v>
      </c>
      <c r="F547" s="5">
        <f aca="true" t="shared" si="60" ref="F547:F610">E547/$E$97</f>
        <v>9519885.440909687</v>
      </c>
      <c r="G547" s="54">
        <f t="shared" si="57"/>
        <v>90628218808044.23</v>
      </c>
    </row>
    <row r="548" spans="3:7" ht="13.5">
      <c r="C548" s="47">
        <f aca="true" t="shared" si="61" ref="C548:C611">C547+$E$93</f>
        <v>89.80000000000074</v>
      </c>
      <c r="D548" s="54">
        <f t="shared" si="59"/>
        <v>186.96355509999566</v>
      </c>
      <c r="E548" s="51">
        <f t="shared" si="58"/>
        <v>1202088.6624040485</v>
      </c>
      <c r="F548" s="5">
        <f t="shared" si="60"/>
        <v>10394317.875382366</v>
      </c>
      <c r="G548" s="54">
        <f aca="true" t="shared" si="62" ref="G548:G611">F548^2</f>
        <v>108041844094493.38</v>
      </c>
    </row>
    <row r="549" spans="3:7" ht="13.5">
      <c r="C549" s="47">
        <f t="shared" si="61"/>
        <v>90.00000000000074</v>
      </c>
      <c r="D549" s="54">
        <f t="shared" si="59"/>
        <v>187.37995499999565</v>
      </c>
      <c r="E549" s="51">
        <f aca="true" t="shared" si="63" ref="E549:E612">(E547*($E$93/C549-1)+E548*(2-$E$89*$E$93^2/C549+$E$93^2/4+$E$93^2*$E$90*($E$90+1)/C549^2))/($E$93/C549+1)</f>
        <v>1312541.6231069027</v>
      </c>
      <c r="F549" s="5">
        <f t="shared" si="60"/>
        <v>11349391.506579038</v>
      </c>
      <c r="G549" s="54">
        <f t="shared" si="62"/>
        <v>128808687569608.4</v>
      </c>
    </row>
    <row r="550" spans="3:7" ht="13.5">
      <c r="C550" s="47">
        <f t="shared" si="61"/>
        <v>90.20000000000074</v>
      </c>
      <c r="D550" s="54">
        <f t="shared" si="59"/>
        <v>187.79635489999563</v>
      </c>
      <c r="E550" s="51">
        <f t="shared" si="63"/>
        <v>1433183.9032734546</v>
      </c>
      <c r="F550" s="5">
        <f t="shared" si="60"/>
        <v>12392570.972854199</v>
      </c>
      <c r="G550" s="54">
        <f t="shared" si="62"/>
        <v>153575815317228.47</v>
      </c>
    </row>
    <row r="551" spans="3:7" ht="13.5">
      <c r="C551" s="47">
        <f t="shared" si="61"/>
        <v>90.40000000000074</v>
      </c>
      <c r="D551" s="54">
        <f t="shared" si="59"/>
        <v>188.21275479999562</v>
      </c>
      <c r="E551" s="51">
        <f t="shared" si="63"/>
        <v>1564958.9680193742</v>
      </c>
      <c r="F551" s="5">
        <f t="shared" si="60"/>
        <v>13532014.30499486</v>
      </c>
      <c r="G551" s="54">
        <f t="shared" si="62"/>
        <v>183115411150585.53</v>
      </c>
    </row>
    <row r="552" spans="3:7" ht="13.5">
      <c r="C552" s="47">
        <f t="shared" si="61"/>
        <v>90.60000000000075</v>
      </c>
      <c r="D552" s="54">
        <f t="shared" si="59"/>
        <v>188.6291546999956</v>
      </c>
      <c r="E552" s="51">
        <f t="shared" si="63"/>
        <v>1708897.9457169704</v>
      </c>
      <c r="F552" s="5">
        <f t="shared" si="60"/>
        <v>14776637.547555232</v>
      </c>
      <c r="G552" s="54">
        <f t="shared" si="62"/>
        <v>218349017211819.12</v>
      </c>
    </row>
    <row r="553" spans="3:7" ht="13.5">
      <c r="C553" s="47">
        <f t="shared" si="61"/>
        <v>90.80000000000075</v>
      </c>
      <c r="D553" s="54">
        <f t="shared" si="59"/>
        <v>189.04555459999563</v>
      </c>
      <c r="E553" s="51">
        <f t="shared" si="63"/>
        <v>1866127.8000096139</v>
      </c>
      <c r="F553" s="5">
        <f t="shared" si="60"/>
        <v>16136185.421294738</v>
      </c>
      <c r="G553" s="54">
        <f t="shared" si="62"/>
        <v>260376479950404.84</v>
      </c>
    </row>
    <row r="554" spans="3:7" ht="13.5">
      <c r="C554" s="47">
        <f t="shared" si="61"/>
        <v>91.00000000000075</v>
      </c>
      <c r="D554" s="54">
        <f t="shared" si="59"/>
        <v>189.4619544999956</v>
      </c>
      <c r="E554" s="51">
        <f t="shared" si="63"/>
        <v>2037880.2659751438</v>
      </c>
      <c r="F554" s="5">
        <f t="shared" si="60"/>
        <v>17621308.593121514</v>
      </c>
      <c r="G554" s="54">
        <f t="shared" si="62"/>
        <v>310510516534018.1</v>
      </c>
    </row>
    <row r="555" spans="3:7" ht="13.5">
      <c r="C555" s="47">
        <f t="shared" si="61"/>
        <v>91.20000000000076</v>
      </c>
      <c r="D555" s="54">
        <f t="shared" si="59"/>
        <v>189.8783543999956</v>
      </c>
      <c r="E555" s="51">
        <f t="shared" si="63"/>
        <v>2225501.622100384</v>
      </c>
      <c r="F555" s="5">
        <f t="shared" si="60"/>
        <v>19243648.173195317</v>
      </c>
      <c r="G555" s="54">
        <f t="shared" si="62"/>
        <v>370317995013723.5</v>
      </c>
    </row>
    <row r="556" spans="3:7" ht="13.5">
      <c r="C556" s="47">
        <f t="shared" si="61"/>
        <v>91.40000000000076</v>
      </c>
      <c r="D556" s="54">
        <f t="shared" si="59"/>
        <v>190.2947542999956</v>
      </c>
      <c r="E556" s="51">
        <f t="shared" si="63"/>
        <v>2430463.3764679027</v>
      </c>
      <c r="F556" s="5">
        <f t="shared" si="60"/>
        <v>21015928.11711508</v>
      </c>
      <c r="G556" s="54">
        <f t="shared" si="62"/>
        <v>441669234623748.2</v>
      </c>
    </row>
    <row r="557" spans="3:7" ht="13.5">
      <c r="C557" s="47">
        <f t="shared" si="61"/>
        <v>91.60000000000076</v>
      </c>
      <c r="D557" s="54">
        <f t="shared" si="59"/>
        <v>190.71115419999558</v>
      </c>
      <c r="E557" s="51">
        <f t="shared" si="63"/>
        <v>2654373.952930537</v>
      </c>
      <c r="F557" s="5">
        <f t="shared" si="60"/>
        <v>22952056.2748819</v>
      </c>
      <c r="G557" s="54">
        <f t="shared" si="62"/>
        <v>526796887245345.56</v>
      </c>
    </row>
    <row r="558" spans="3:7" ht="13.5">
      <c r="C558" s="47">
        <f t="shared" si="61"/>
        <v>91.80000000000076</v>
      </c>
      <c r="D558" s="54">
        <f t="shared" si="59"/>
        <v>191.1275540999956</v>
      </c>
      <c r="E558" s="51">
        <f t="shared" si="63"/>
        <v>2898991.471119042</v>
      </c>
      <c r="F558" s="5">
        <f t="shared" si="60"/>
        <v>25067234.898107126</v>
      </c>
      <c r="G558" s="54">
        <f t="shared" si="62"/>
        <v>628366265436879.8</v>
      </c>
    </row>
    <row r="559" spans="3:7" ht="13.5">
      <c r="C559" s="47">
        <f t="shared" si="61"/>
        <v>92.00000000000077</v>
      </c>
      <c r="D559" s="54">
        <f t="shared" si="59"/>
        <v>191.54395399999558</v>
      </c>
      <c r="E559" s="51">
        <f t="shared" si="63"/>
        <v>3166237.722959219</v>
      </c>
      <c r="F559" s="5">
        <f t="shared" si="60"/>
        <v>27378081.49329579</v>
      </c>
      <c r="G559" s="54">
        <f t="shared" si="62"/>
        <v>749559346253545.4</v>
      </c>
    </row>
    <row r="560" spans="3:7" ht="13.5">
      <c r="C560" s="47">
        <f t="shared" si="61"/>
        <v>92.20000000000077</v>
      </c>
      <c r="D560" s="54">
        <f t="shared" si="59"/>
        <v>191.96035389999557</v>
      </c>
      <c r="E560" s="51">
        <f t="shared" si="63"/>
        <v>3458213.4580390695</v>
      </c>
      <c r="F560" s="5">
        <f t="shared" si="60"/>
        <v>29902760.992600728</v>
      </c>
      <c r="G560" s="54">
        <f t="shared" si="62"/>
        <v>894175114980603.6</v>
      </c>
    </row>
    <row r="561" spans="3:7" ht="13.5">
      <c r="C561" s="47">
        <f t="shared" si="61"/>
        <v>92.40000000000077</v>
      </c>
      <c r="D561" s="54">
        <f t="shared" si="59"/>
        <v>192.37675379999556</v>
      </c>
      <c r="E561" s="51">
        <f t="shared" si="63"/>
        <v>3777215.10074261</v>
      </c>
      <c r="F561" s="5">
        <f t="shared" si="60"/>
        <v>32661130.304892965</v>
      </c>
      <c r="G561" s="54">
        <f t="shared" si="62"/>
        <v>1066749432793197.6</v>
      </c>
    </row>
    <row r="562" spans="3:7" ht="13.5">
      <c r="C562" s="47">
        <f t="shared" si="61"/>
        <v>92.60000000000078</v>
      </c>
      <c r="D562" s="54">
        <f t="shared" si="59"/>
        <v>192.79315369999554</v>
      </c>
      <c r="E562" s="51">
        <f t="shared" si="63"/>
        <v>4125753.033641357</v>
      </c>
      <c r="F562" s="5">
        <f t="shared" si="60"/>
        <v>35674896.41007611</v>
      </c>
      <c r="G562" s="54">
        <f t="shared" si="62"/>
        <v>1272698233869661.5</v>
      </c>
    </row>
    <row r="563" spans="3:7" ht="13.5">
      <c r="C563" s="47">
        <f t="shared" si="61"/>
        <v>92.80000000000078</v>
      </c>
      <c r="D563" s="54">
        <f t="shared" si="59"/>
        <v>193.20955359999553</v>
      </c>
      <c r="E563" s="51">
        <f t="shared" si="63"/>
        <v>4506571.594301463</v>
      </c>
      <c r="F563" s="5">
        <f t="shared" si="60"/>
        <v>38967789.26910237</v>
      </c>
      <c r="G563" s="54">
        <f t="shared" si="62"/>
        <v>1518488600521170</v>
      </c>
    </row>
    <row r="564" spans="3:7" ht="13.5">
      <c r="C564" s="47">
        <f t="shared" si="61"/>
        <v>93.00000000000078</v>
      </c>
      <c r="D564" s="54">
        <f t="shared" si="59"/>
        <v>193.62595349999555</v>
      </c>
      <c r="E564" s="51">
        <f t="shared" si="63"/>
        <v>4922670.946527581</v>
      </c>
      <c r="F564" s="5">
        <f t="shared" si="60"/>
        <v>42565750.94202031</v>
      </c>
      <c r="G564" s="54">
        <f t="shared" si="62"/>
        <v>1811843153258103</v>
      </c>
    </row>
    <row r="565" spans="3:7" ht="13.5">
      <c r="C565" s="47">
        <f t="shared" si="61"/>
        <v>93.20000000000078</v>
      </c>
      <c r="D565" s="54">
        <f t="shared" si="59"/>
        <v>194.04235339999553</v>
      </c>
      <c r="E565" s="51">
        <f t="shared" si="63"/>
        <v>5377331.002236851</v>
      </c>
      <c r="F565" s="5">
        <f t="shared" si="60"/>
        <v>46497142.43757768</v>
      </c>
      <c r="G565" s="54">
        <f t="shared" si="62"/>
        <v>2161984254860387.2</v>
      </c>
    </row>
    <row r="566" spans="3:7" ht="13.5">
      <c r="C566" s="47">
        <f t="shared" si="61"/>
        <v>93.40000000000079</v>
      </c>
      <c r="D566" s="54">
        <f t="shared" si="59"/>
        <v>194.45875329999552</v>
      </c>
      <c r="E566" s="51">
        <f t="shared" si="63"/>
        <v>5874137.586761998</v>
      </c>
      <c r="F566" s="5">
        <f t="shared" si="60"/>
        <v>50792969.96148928</v>
      </c>
      <c r="G566" s="54">
        <f t="shared" si="62"/>
        <v>2579925797508752.5</v>
      </c>
    </row>
    <row r="567" spans="3:7" ht="13.5">
      <c r="C567" s="47">
        <f t="shared" si="61"/>
        <v>93.60000000000079</v>
      </c>
      <c r="D567" s="54">
        <f t="shared" si="59"/>
        <v>194.8751531999955</v>
      </c>
      <c r="E567" s="51">
        <f t="shared" si="63"/>
        <v>6417011.058557015</v>
      </c>
      <c r="F567" s="5">
        <f t="shared" si="60"/>
        <v>55487132.38763249</v>
      </c>
      <c r="G567" s="54">
        <f t="shared" si="62"/>
        <v>3078821860602654.5</v>
      </c>
    </row>
    <row r="568" spans="3:7" ht="13.5">
      <c r="C568" s="47">
        <f t="shared" si="61"/>
        <v>93.8000000000008</v>
      </c>
      <c r="D568" s="54">
        <f t="shared" si="59"/>
        <v>195.2915530999955</v>
      </c>
      <c r="E568" s="51">
        <f t="shared" si="63"/>
        <v>7010237.614170922</v>
      </c>
      <c r="F568" s="5">
        <f t="shared" si="60"/>
        <v>60616691.9484368</v>
      </c>
      <c r="G568" s="54">
        <f t="shared" si="62"/>
        <v>3674383342771682.5</v>
      </c>
    </row>
    <row r="569" spans="3:7" ht="13.5">
      <c r="C569" s="47">
        <f t="shared" si="61"/>
        <v>94.0000000000008</v>
      </c>
      <c r="D569" s="54">
        <f t="shared" si="59"/>
        <v>195.7079529999955</v>
      </c>
      <c r="E569" s="51">
        <f t="shared" si="63"/>
        <v>7658503.531127377</v>
      </c>
      <c r="F569" s="5">
        <f t="shared" si="60"/>
        <v>66222170.32899633</v>
      </c>
      <c r="G569" s="54">
        <f t="shared" si="62"/>
        <v>4385375843082602</v>
      </c>
    </row>
    <row r="570" spans="3:7" ht="13.5">
      <c r="C570" s="47">
        <f t="shared" si="61"/>
        <v>94.2000000000008</v>
      </c>
      <c r="D570" s="54">
        <f t="shared" si="59"/>
        <v>196.1243528999955</v>
      </c>
      <c r="E570" s="51">
        <f t="shared" si="63"/>
        <v>8366932.625178484</v>
      </c>
      <c r="F570" s="5">
        <f t="shared" si="60"/>
        <v>72347872.55549423</v>
      </c>
      <c r="G570" s="54">
        <f t="shared" si="62"/>
        <v>5234214663306036</v>
      </c>
    </row>
    <row r="571" spans="3:7" ht="13.5">
      <c r="C571" s="47">
        <f t="shared" si="61"/>
        <v>94.4000000000008</v>
      </c>
      <c r="D571" s="54">
        <f t="shared" si="59"/>
        <v>196.5407527999955</v>
      </c>
      <c r="E571" s="51">
        <f t="shared" si="63"/>
        <v>9141127.224485146</v>
      </c>
      <c r="F571" s="5">
        <f t="shared" si="60"/>
        <v>79042241.29407308</v>
      </c>
      <c r="G571" s="54">
        <f t="shared" si="62"/>
        <v>6247675908790471</v>
      </c>
    </row>
    <row r="572" spans="3:7" ht="13.5">
      <c r="C572" s="47">
        <f t="shared" si="61"/>
        <v>94.6000000000008</v>
      </c>
      <c r="D572" s="54">
        <f t="shared" si="59"/>
        <v>196.95715269999548</v>
      </c>
      <c r="E572" s="51">
        <f t="shared" si="63"/>
        <v>9987212.99182741</v>
      </c>
      <c r="F572" s="5">
        <f t="shared" si="60"/>
        <v>86358244.42316362</v>
      </c>
      <c r="G572" s="54">
        <f t="shared" si="62"/>
        <v>7457746379850871</v>
      </c>
    </row>
    <row r="573" spans="3:7" ht="13.5">
      <c r="C573" s="47">
        <f t="shared" si="61"/>
        <v>94.80000000000081</v>
      </c>
      <c r="D573" s="54">
        <f t="shared" si="59"/>
        <v>197.37355259999546</v>
      </c>
      <c r="E573" s="51">
        <f t="shared" si="63"/>
        <v>10911887.957200041</v>
      </c>
      <c r="F573" s="5">
        <f t="shared" si="60"/>
        <v>94353799.01251447</v>
      </c>
      <c r="G573" s="54">
        <f t="shared" si="62"/>
        <v>8902639388093977</v>
      </c>
    </row>
    <row r="574" spans="3:7" ht="13.5">
      <c r="C574" s="47">
        <f t="shared" si="61"/>
        <v>95.00000000000081</v>
      </c>
      <c r="D574" s="54">
        <f t="shared" si="59"/>
        <v>197.78995249999545</v>
      </c>
      <c r="E574" s="51">
        <f t="shared" si="63"/>
        <v>11922476.157357497</v>
      </c>
      <c r="F574" s="5">
        <f t="shared" si="60"/>
        <v>103092235.13796592</v>
      </c>
      <c r="G574" s="54">
        <f t="shared" si="62"/>
        <v>10628008945741654</v>
      </c>
    </row>
    <row r="575" spans="3:7" ht="13.5">
      <c r="C575" s="47">
        <f t="shared" si="61"/>
        <v>95.20000000000081</v>
      </c>
      <c r="D575" s="54">
        <f t="shared" si="59"/>
        <v>198.20635239999547</v>
      </c>
      <c r="E575" s="51">
        <f t="shared" si="63"/>
        <v>13026986.316318633</v>
      </c>
      <c r="F575" s="5">
        <f t="shared" si="60"/>
        <v>112642803.28480388</v>
      </c>
      <c r="G575" s="54">
        <f t="shared" si="62"/>
        <v>12688401131859024</v>
      </c>
    </row>
    <row r="576" spans="3:7" ht="13.5">
      <c r="C576" s="47">
        <f t="shared" si="61"/>
        <v>95.40000000000082</v>
      </c>
      <c r="D576" s="54">
        <f t="shared" si="59"/>
        <v>198.62275229999545</v>
      </c>
      <c r="E576" s="51">
        <f t="shared" si="63"/>
        <v>14234176.04183225</v>
      </c>
      <c r="F576" s="5">
        <f t="shared" si="60"/>
        <v>123081229.44697201</v>
      </c>
      <c r="G576" s="54">
        <f t="shared" si="62"/>
        <v>15148989042178170</v>
      </c>
    </row>
    <row r="577" spans="3:7" ht="13.5">
      <c r="C577" s="47">
        <f t="shared" si="61"/>
        <v>95.60000000000082</v>
      </c>
      <c r="D577" s="54">
        <f t="shared" si="59"/>
        <v>199.03915219999544</v>
      </c>
      <c r="E577" s="51">
        <f t="shared" si="63"/>
        <v>15553622.057675991</v>
      </c>
      <c r="F577" s="5">
        <f t="shared" si="60"/>
        <v>134490322.41741782</v>
      </c>
      <c r="G577" s="54">
        <f t="shared" si="62"/>
        <v>18087646823941000</v>
      </c>
    </row>
    <row r="578" spans="3:7" ht="13.5">
      <c r="C578" s="47">
        <f t="shared" si="61"/>
        <v>95.80000000000082</v>
      </c>
      <c r="D578" s="54">
        <f t="shared" si="59"/>
        <v>199.45555209999543</v>
      </c>
      <c r="E578" s="51">
        <f t="shared" si="63"/>
        <v>16995797.04078155</v>
      </c>
      <c r="F578" s="5">
        <f t="shared" si="60"/>
        <v>146960638.18958735</v>
      </c>
      <c r="G578" s="54">
        <f t="shared" si="62"/>
        <v>21597429177090800</v>
      </c>
    </row>
    <row r="579" spans="3:7" ht="13.5">
      <c r="C579" s="47">
        <f t="shared" si="61"/>
        <v>96.00000000000082</v>
      </c>
      <c r="D579" s="54">
        <f t="shared" si="59"/>
        <v>199.87195199999542</v>
      </c>
      <c r="E579" s="51">
        <f t="shared" si="63"/>
        <v>18572153.68595184</v>
      </c>
      <c r="F579" s="5">
        <f t="shared" si="60"/>
        <v>160591206.85504898</v>
      </c>
      <c r="G579" s="54">
        <f t="shared" si="62"/>
        <v>25789535719161132</v>
      </c>
    </row>
    <row r="580" spans="3:7" ht="13.5">
      <c r="C580" s="47">
        <f t="shared" si="61"/>
        <v>96.20000000000083</v>
      </c>
      <c r="D580" s="54">
        <f t="shared" si="59"/>
        <v>200.28835189999543</v>
      </c>
      <c r="E580" s="51">
        <f t="shared" si="63"/>
        <v>20295216.679802336</v>
      </c>
      <c r="F580" s="5">
        <f t="shared" si="60"/>
        <v>175490327.89123935</v>
      </c>
      <c r="G580" s="54">
        <f t="shared" si="62"/>
        <v>30796855183374696</v>
      </c>
    </row>
    <row r="581" spans="3:7" ht="13.5">
      <c r="C581" s="47">
        <f t="shared" si="61"/>
        <v>96.40000000000083</v>
      </c>
      <c r="D581" s="54">
        <f t="shared" si="59"/>
        <v>200.70475179999542</v>
      </c>
      <c r="E581" s="51">
        <f t="shared" si="63"/>
        <v>22178683.330002826</v>
      </c>
      <c r="F581" s="5">
        <f t="shared" si="60"/>
        <v>191776440.29056343</v>
      </c>
      <c r="G581" s="54">
        <f t="shared" si="62"/>
        <v>36778203050520040</v>
      </c>
    </row>
    <row r="582" spans="3:7" ht="13.5">
      <c r="C582" s="47">
        <f t="shared" si="61"/>
        <v>96.60000000000083</v>
      </c>
      <c r="D582" s="54">
        <f t="shared" si="59"/>
        <v>201.1211516999954</v>
      </c>
      <c r="E582" s="51">
        <f t="shared" si="63"/>
        <v>24237533.666447163</v>
      </c>
      <c r="F582" s="5">
        <f t="shared" si="60"/>
        <v>209579074.5921315</v>
      </c>
      <c r="G582" s="54">
        <f t="shared" si="62"/>
        <v>43923388506894216</v>
      </c>
    </row>
    <row r="583" spans="3:7" ht="13.5">
      <c r="C583" s="47">
        <f t="shared" si="61"/>
        <v>96.80000000000084</v>
      </c>
      <c r="D583" s="54">
        <f t="shared" si="59"/>
        <v>201.5375515999954</v>
      </c>
      <c r="E583" s="51">
        <f t="shared" si="63"/>
        <v>26488150.90821687</v>
      </c>
      <c r="F583" s="5">
        <f t="shared" si="60"/>
        <v>229039894.5452836</v>
      </c>
      <c r="G583" s="54">
        <f t="shared" si="62"/>
        <v>52459273293314620</v>
      </c>
    </row>
    <row r="584" spans="3:7" ht="13.5">
      <c r="C584" s="47">
        <f t="shared" si="61"/>
        <v>97.00000000000084</v>
      </c>
      <c r="D584" s="54">
        <f t="shared" si="59"/>
        <v>201.95395149999538</v>
      </c>
      <c r="E584" s="51">
        <f t="shared" si="63"/>
        <v>28948453.274765544</v>
      </c>
      <c r="F584" s="5">
        <f t="shared" si="60"/>
        <v>250313836.86524427</v>
      </c>
      <c r="G584" s="54">
        <f t="shared" si="62"/>
        <v>62657016926200120</v>
      </c>
    </row>
    <row r="585" spans="3:7" ht="13.5">
      <c r="C585" s="47">
        <f t="shared" si="61"/>
        <v>97.20000000000084</v>
      </c>
      <c r="D585" s="54">
        <f t="shared" si="59"/>
        <v>202.37035139999537</v>
      </c>
      <c r="E585" s="51">
        <f t="shared" si="63"/>
        <v>31638038.212330084</v>
      </c>
      <c r="F585" s="5">
        <f t="shared" si="60"/>
        <v>273570358.3417687</v>
      </c>
      <c r="G585" s="54">
        <f t="shared" si="62"/>
        <v>74840740963243730</v>
      </c>
    </row>
    <row r="586" spans="3:7" ht="13.5">
      <c r="C586" s="47">
        <f t="shared" si="61"/>
        <v>97.40000000000084</v>
      </c>
      <c r="D586" s="54">
        <f t="shared" si="59"/>
        <v>202.7867512999954</v>
      </c>
      <c r="E586" s="51">
        <f t="shared" si="63"/>
        <v>34578340.20793417</v>
      </c>
      <c r="F586" s="5">
        <f t="shared" si="60"/>
        <v>298994800.43808496</v>
      </c>
      <c r="G586" s="54">
        <f t="shared" si="62"/>
        <v>89397890689010260</v>
      </c>
    </row>
    <row r="587" spans="3:7" ht="13.5">
      <c r="C587" s="47">
        <f t="shared" si="61"/>
        <v>97.60000000000085</v>
      </c>
      <c r="D587" s="54">
        <f t="shared" si="59"/>
        <v>203.20315119999538</v>
      </c>
      <c r="E587" s="51">
        <f t="shared" si="63"/>
        <v>37792803.47432356</v>
      </c>
      <c r="F587" s="5">
        <f t="shared" si="60"/>
        <v>326789882.4770175</v>
      </c>
      <c r="G587" s="54">
        <f t="shared" si="62"/>
        <v>1.0679162728934293E+17</v>
      </c>
    </row>
    <row r="588" spans="3:7" ht="13.5">
      <c r="C588" s="47">
        <f t="shared" si="61"/>
        <v>97.80000000000085</v>
      </c>
      <c r="D588" s="54">
        <f t="shared" si="59"/>
        <v>203.61955109999536</v>
      </c>
      <c r="E588" s="51">
        <f t="shared" si="63"/>
        <v>41307070.91067582</v>
      </c>
      <c r="F588" s="5">
        <f t="shared" si="60"/>
        <v>357177335.56179875</v>
      </c>
      <c r="G588" s="54">
        <f t="shared" si="62"/>
        <v>1.275756490390258E+17</v>
      </c>
    </row>
    <row r="589" spans="3:7" ht="13.5">
      <c r="C589" s="47">
        <f t="shared" si="61"/>
        <v>98.00000000000085</v>
      </c>
      <c r="D589" s="54">
        <f t="shared" si="59"/>
        <v>204.03595099999535</v>
      </c>
      <c r="E589" s="51">
        <f t="shared" si="63"/>
        <v>45149190.87696007</v>
      </c>
      <c r="F589" s="5">
        <f t="shared" si="60"/>
        <v>390399690.5293963</v>
      </c>
      <c r="G589" s="54">
        <f t="shared" si="62"/>
        <v>1.524119183654484E+17</v>
      </c>
    </row>
    <row r="590" spans="3:7" ht="13.5">
      <c r="C590" s="47">
        <f t="shared" si="61"/>
        <v>98.20000000000086</v>
      </c>
      <c r="D590" s="54">
        <f t="shared" si="59"/>
        <v>204.45235089999534</v>
      </c>
      <c r="E590" s="51">
        <f t="shared" si="63"/>
        <v>49349843.46548174</v>
      </c>
      <c r="F590" s="5">
        <f t="shared" si="60"/>
        <v>426722234.49368334</v>
      </c>
      <c r="G590" s="54">
        <f t="shared" si="62"/>
        <v>1.8209186541128208E+17</v>
      </c>
    </row>
    <row r="591" spans="3:7" ht="13.5">
      <c r="C591" s="47">
        <f t="shared" si="61"/>
        <v>98.40000000000086</v>
      </c>
      <c r="D591" s="54">
        <f t="shared" si="59"/>
        <v>204.86875079999535</v>
      </c>
      <c r="E591" s="51">
        <f t="shared" si="63"/>
        <v>53942588.11263434</v>
      </c>
      <c r="F591" s="5">
        <f t="shared" si="60"/>
        <v>466435151.91484356</v>
      </c>
      <c r="G591" s="54">
        <f t="shared" si="62"/>
        <v>2.175617509418232E+17</v>
      </c>
    </row>
    <row r="592" spans="3:7" ht="13.5">
      <c r="C592" s="47">
        <f t="shared" si="61"/>
        <v>98.60000000000086</v>
      </c>
      <c r="D592" s="54">
        <f t="shared" si="59"/>
        <v>205.28515069999534</v>
      </c>
      <c r="E592" s="51">
        <f t="shared" si="63"/>
        <v>58964134.568510205</v>
      </c>
      <c r="F592" s="5">
        <f t="shared" si="60"/>
        <v>509855867.641409</v>
      </c>
      <c r="G592" s="54">
        <f t="shared" si="62"/>
        <v>2.5995300576837395E+17</v>
      </c>
    </row>
    <row r="593" spans="3:7" ht="13.5">
      <c r="C593" s="47">
        <f t="shared" si="61"/>
        <v>98.80000000000086</v>
      </c>
      <c r="D593" s="54">
        <f t="shared" si="59"/>
        <v>205.70155059999533</v>
      </c>
      <c r="E593" s="51">
        <f t="shared" si="63"/>
        <v>64454639.433236286</v>
      </c>
      <c r="F593" s="5">
        <f t="shared" si="60"/>
        <v>557331611.0247316</v>
      </c>
      <c r="G593" s="54">
        <f t="shared" si="62"/>
        <v>3.106185246474228E+17</v>
      </c>
    </row>
    <row r="594" spans="3:7" ht="13.5">
      <c r="C594" s="47">
        <f t="shared" si="61"/>
        <v>99.00000000000087</v>
      </c>
      <c r="D594" s="54">
        <f t="shared" si="59"/>
        <v>206.11795049999532</v>
      </c>
      <c r="E594" s="51">
        <f t="shared" si="63"/>
        <v>70458030.67827688</v>
      </c>
      <c r="F594" s="5">
        <f t="shared" si="60"/>
        <v>609242222.0161403</v>
      </c>
      <c r="G594" s="54">
        <f t="shared" si="62"/>
        <v>3.71176085087164E+17</v>
      </c>
    </row>
    <row r="595" spans="3:7" ht="13.5">
      <c r="C595" s="47">
        <f t="shared" si="61"/>
        <v>99.20000000000087</v>
      </c>
      <c r="D595" s="54">
        <f t="shared" si="59"/>
        <v>206.5343503999953</v>
      </c>
      <c r="E595" s="51">
        <f t="shared" si="63"/>
        <v>77022362.80021268</v>
      </c>
      <c r="F595" s="5">
        <f t="shared" si="60"/>
        <v>666003222.1394821</v>
      </c>
      <c r="G595" s="54">
        <f t="shared" si="62"/>
        <v>4.435602919001724E+17</v>
      </c>
    </row>
    <row r="596" spans="3:7" ht="13.5">
      <c r="C596" s="47">
        <f t="shared" si="61"/>
        <v>99.40000000000087</v>
      </c>
      <c r="D596" s="54">
        <f t="shared" si="59"/>
        <v>206.9507502999953</v>
      </c>
      <c r="E596" s="51">
        <f t="shared" si="63"/>
        <v>84200205.5055574</v>
      </c>
      <c r="F596" s="5">
        <f t="shared" si="60"/>
        <v>728069175.4025618</v>
      </c>
      <c r="G596" s="54">
        <f t="shared" si="62"/>
        <v>5.300847241713663E+17</v>
      </c>
    </row>
    <row r="597" spans="3:7" ht="13.5">
      <c r="C597" s="47">
        <f t="shared" si="61"/>
        <v>99.60000000000088</v>
      </c>
      <c r="D597" s="54">
        <f t="shared" si="59"/>
        <v>207.3671501999953</v>
      </c>
      <c r="E597" s="51">
        <f t="shared" si="63"/>
        <v>92049069.10008447</v>
      </c>
      <c r="F597" s="5">
        <f t="shared" si="60"/>
        <v>795937366.5881206</v>
      </c>
      <c r="G597" s="54">
        <f t="shared" si="62"/>
        <v>6.335162915312323E+17</v>
      </c>
    </row>
    <row r="598" spans="3:7" ht="13.5">
      <c r="C598" s="47">
        <f t="shared" si="61"/>
        <v>99.80000000000088</v>
      </c>
      <c r="D598" s="54">
        <f t="shared" si="59"/>
        <v>207.7835500999953</v>
      </c>
      <c r="E598" s="51">
        <f t="shared" si="63"/>
        <v>100631870.05717881</v>
      </c>
      <c r="F598" s="5">
        <f t="shared" si="60"/>
        <v>870151826.9680724</v>
      </c>
      <c r="G598" s="54">
        <f t="shared" si="62"/>
        <v>7.571642019758742E+17</v>
      </c>
    </row>
    <row r="599" spans="3:7" ht="13.5">
      <c r="C599" s="47">
        <f t="shared" si="61"/>
        <v>100.00000000000088</v>
      </c>
      <c r="D599" s="54">
        <f t="shared" si="59"/>
        <v>208.19994999999528</v>
      </c>
      <c r="E599" s="51">
        <f t="shared" si="63"/>
        <v>110017440.56939182</v>
      </c>
      <c r="F599" s="5">
        <f t="shared" si="60"/>
        <v>951307740.3352733</v>
      </c>
      <c r="G599" s="54">
        <f t="shared" si="62"/>
        <v>9.049864168218036E+17</v>
      </c>
    </row>
    <row r="600" spans="3:7" ht="13.5">
      <c r="C600" s="47">
        <f t="shared" si="61"/>
        <v>100.20000000000088</v>
      </c>
      <c r="D600" s="54">
        <f t="shared" si="59"/>
        <v>208.61634989999527</v>
      </c>
      <c r="E600" s="51">
        <f t="shared" si="63"/>
        <v>120281086.2483887</v>
      </c>
      <c r="F600" s="5">
        <f t="shared" si="60"/>
        <v>1040056265.3687199</v>
      </c>
      <c r="G600" s="54">
        <f t="shared" si="62"/>
        <v>1.0817170351327292E+18</v>
      </c>
    </row>
    <row r="601" spans="3:7" ht="13.5">
      <c r="C601" s="47">
        <f t="shared" si="61"/>
        <v>100.40000000000089</v>
      </c>
      <c r="D601" s="54">
        <f t="shared" si="59"/>
        <v>209.03274979999526</v>
      </c>
      <c r="E601" s="51">
        <f t="shared" si="63"/>
        <v>131505196.5338219</v>
      </c>
      <c r="F601" s="5">
        <f t="shared" si="60"/>
        <v>1137109813.7665727</v>
      </c>
      <c r="G601" s="54">
        <f t="shared" si="62"/>
        <v>1.2930187285642496E+18</v>
      </c>
    </row>
    <row r="602" spans="3:7" ht="13.5">
      <c r="C602" s="47">
        <f t="shared" si="61"/>
        <v>100.60000000000089</v>
      </c>
      <c r="D602" s="54">
        <f t="shared" si="59"/>
        <v>209.44914969999527</v>
      </c>
      <c r="E602" s="51">
        <f t="shared" si="63"/>
        <v>143779912.8046161</v>
      </c>
      <c r="F602" s="5">
        <f t="shared" si="60"/>
        <v>1243247827.3250751</v>
      </c>
      <c r="G602" s="54">
        <f t="shared" si="62"/>
        <v>1.54566516014852E+18</v>
      </c>
    </row>
    <row r="603" spans="3:7" ht="13.5">
      <c r="C603" s="47">
        <f t="shared" si="61"/>
        <v>100.80000000000089</v>
      </c>
      <c r="D603" s="54">
        <f t="shared" si="59"/>
        <v>209.86554959999526</v>
      </c>
      <c r="E603" s="51">
        <f t="shared" si="63"/>
        <v>157203859.66029337</v>
      </c>
      <c r="F603" s="5">
        <f t="shared" si="60"/>
        <v>1359323101.2413092</v>
      </c>
      <c r="G603" s="54">
        <f t="shared" si="62"/>
        <v>1.8477592935682906E+18</v>
      </c>
    </row>
    <row r="604" spans="3:7" ht="13.5">
      <c r="C604" s="47">
        <f t="shared" si="61"/>
        <v>101.0000000000009</v>
      </c>
      <c r="D604" s="54">
        <f t="shared" si="59"/>
        <v>210.28194949999525</v>
      </c>
      <c r="E604" s="51">
        <f t="shared" si="63"/>
        <v>171884945.35922918</v>
      </c>
      <c r="F604" s="5">
        <f t="shared" si="60"/>
        <v>1486268705.407715</v>
      </c>
      <c r="G604" s="54">
        <f t="shared" si="62"/>
        <v>2.2089946646743252E+18</v>
      </c>
    </row>
    <row r="605" spans="3:7" ht="13.5">
      <c r="C605" s="47">
        <f t="shared" si="61"/>
        <v>101.2000000000009</v>
      </c>
      <c r="D605" s="54">
        <f t="shared" si="59"/>
        <v>210.69834939999524</v>
      </c>
      <c r="E605" s="51">
        <f t="shared" si="63"/>
        <v>187941237.96941084</v>
      </c>
      <c r="F605" s="5">
        <f t="shared" si="60"/>
        <v>1625105560.3836288</v>
      </c>
      <c r="G605" s="54">
        <f t="shared" si="62"/>
        <v>2.640968082389788E+18</v>
      </c>
    </row>
    <row r="606" spans="3:7" ht="13.5">
      <c r="C606" s="47">
        <f t="shared" si="61"/>
        <v>101.4000000000009</v>
      </c>
      <c r="D606" s="54">
        <f t="shared" si="59"/>
        <v>211.11474929999522</v>
      </c>
      <c r="E606" s="51">
        <f t="shared" si="63"/>
        <v>205501924.4100883</v>
      </c>
      <c r="F606" s="5">
        <f t="shared" si="60"/>
        <v>1776950730.1145165</v>
      </c>
      <c r="G606" s="54">
        <f t="shared" si="62"/>
        <v>3.157553897254513E+18</v>
      </c>
    </row>
    <row r="607" spans="3:7" ht="13.5">
      <c r="C607" s="47">
        <f t="shared" si="61"/>
        <v>101.6000000000009</v>
      </c>
      <c r="D607" s="54">
        <f t="shared" si="59"/>
        <v>211.53114919999524</v>
      </c>
      <c r="E607" s="51">
        <f t="shared" si="63"/>
        <v>224708360.24482</v>
      </c>
      <c r="F607" s="5">
        <f t="shared" si="60"/>
        <v>1943026499.3677444</v>
      </c>
      <c r="G607" s="54">
        <f t="shared" si="62"/>
        <v>3.7753519772452716E+18</v>
      </c>
    </row>
    <row r="608" spans="3:7" ht="13.5">
      <c r="C608" s="47">
        <f t="shared" si="61"/>
        <v>101.8000000000009</v>
      </c>
      <c r="D608" s="54">
        <f t="shared" si="59"/>
        <v>211.94754909999523</v>
      </c>
      <c r="E608" s="51">
        <f t="shared" si="63"/>
        <v>245715218.83348593</v>
      </c>
      <c r="F608" s="5">
        <f t="shared" si="60"/>
        <v>2124670310.3135357</v>
      </c>
      <c r="G608" s="54">
        <f t="shared" si="62"/>
        <v>4.514223927527816E+18</v>
      </c>
    </row>
    <row r="609" spans="3:7" ht="13.5">
      <c r="C609" s="47">
        <f t="shared" si="61"/>
        <v>102.00000000000091</v>
      </c>
      <c r="D609" s="54">
        <f t="shared" si="59"/>
        <v>212.36394899999522</v>
      </c>
      <c r="E609" s="51">
        <f t="shared" si="63"/>
        <v>268691749.26906383</v>
      </c>
      <c r="F609" s="5">
        <f t="shared" si="60"/>
        <v>2323345639.754851</v>
      </c>
      <c r="G609" s="54">
        <f t="shared" si="62"/>
        <v>5.397934961767878E+18</v>
      </c>
    </row>
    <row r="610" spans="3:7" ht="13.5">
      <c r="C610" s="47">
        <f t="shared" si="61"/>
        <v>102.20000000000091</v>
      </c>
      <c r="D610" s="54">
        <f t="shared" si="59"/>
        <v>212.7803488999952</v>
      </c>
      <c r="E610" s="51">
        <f t="shared" si="63"/>
        <v>293823153.4211276</v>
      </c>
      <c r="F610" s="5">
        <f t="shared" si="60"/>
        <v>2540653906.25895</v>
      </c>
      <c r="G610" s="54">
        <f t="shared" si="62"/>
        <v>6.454922271388862E+18</v>
      </c>
    </row>
    <row r="611" spans="3:7" ht="13.5">
      <c r="C611" s="47">
        <f t="shared" si="61"/>
        <v>102.40000000000092</v>
      </c>
      <c r="D611" s="54">
        <f aca="true" t="shared" si="64" ref="D611:D670">C611*$E$89/2</f>
        <v>213.1967487999952</v>
      </c>
      <c r="E611" s="51">
        <f t="shared" si="63"/>
        <v>321312093.38958037</v>
      </c>
      <c r="F611" s="5">
        <f aca="true" t="shared" si="65" ref="F611:F670">E611/$E$97</f>
        <v>2778347504.9307604</v>
      </c>
      <c r="G611" s="54">
        <f t="shared" si="62"/>
        <v>7.719214858154981E+18</v>
      </c>
    </row>
    <row r="612" spans="3:7" ht="13.5">
      <c r="C612" s="47">
        <f aca="true" t="shared" si="66" ref="C612:C670">C611+$E$93</f>
        <v>102.60000000000092</v>
      </c>
      <c r="D612" s="54">
        <f t="shared" si="64"/>
        <v>213.61314869999518</v>
      </c>
      <c r="E612" s="51">
        <f t="shared" si="63"/>
        <v>351380341.7472143</v>
      </c>
      <c r="F612" s="5">
        <f t="shared" si="65"/>
        <v>3038344076.8642707</v>
      </c>
      <c r="G612" s="54">
        <f aca="true" t="shared" si="67" ref="G612:G670">F612^2</f>
        <v>9.231534729416198E+18</v>
      </c>
    </row>
    <row r="613" spans="3:7" ht="13.5">
      <c r="C613" s="47">
        <f t="shared" si="66"/>
        <v>102.80000000000092</v>
      </c>
      <c r="D613" s="54">
        <f t="shared" si="64"/>
        <v>214.0295485999952</v>
      </c>
      <c r="E613" s="51">
        <f aca="true" t="shared" si="68" ref="E613:E670">(E611*($E$93/C613-1)+E612*(2-$E$89*$E$93^2/C613+$E$93^2/4+$E$93^2*$E$90*($E$90+1)/C613^2))/($E$93/C613+1)</f>
        <v>384270588.1272451</v>
      </c>
      <c r="F613" s="5">
        <f t="shared" si="65"/>
        <v>3322742130.4903464</v>
      </c>
      <c r="G613" s="54">
        <f t="shared" si="67"/>
        <v>1.1040615265735526E+19</v>
      </c>
    </row>
    <row r="614" spans="3:7" ht="13.5">
      <c r="C614" s="47">
        <f t="shared" si="66"/>
        <v>103.00000000000092</v>
      </c>
      <c r="D614" s="54">
        <f t="shared" si="64"/>
        <v>214.44594849999518</v>
      </c>
      <c r="E614" s="51">
        <f t="shared" si="68"/>
        <v>420248417.0017662</v>
      </c>
      <c r="F614" s="5">
        <f t="shared" si="65"/>
        <v>3633838143.1920986</v>
      </c>
      <c r="G614" s="54">
        <f t="shared" si="67"/>
        <v>1.32047796509178E+19</v>
      </c>
    </row>
    <row r="615" spans="3:7" ht="13.5">
      <c r="C615" s="47">
        <f t="shared" si="66"/>
        <v>103.20000000000093</v>
      </c>
      <c r="D615" s="54">
        <f t="shared" si="64"/>
        <v>214.86234839999517</v>
      </c>
      <c r="E615" s="51">
        <f t="shared" si="68"/>
        <v>459604472.90984756</v>
      </c>
      <c r="F615" s="5">
        <f t="shared" si="65"/>
        <v>3974145283.775059</v>
      </c>
      <c r="G615" s="54">
        <f t="shared" si="67"/>
        <v>1.5793830736551547E+19</v>
      </c>
    </row>
    <row r="616" spans="3:7" ht="13.5">
      <c r="C616" s="47">
        <f t="shared" si="66"/>
        <v>103.40000000000093</v>
      </c>
      <c r="D616" s="54">
        <f t="shared" si="64"/>
        <v>215.27874829999516</v>
      </c>
      <c r="E616" s="51">
        <f t="shared" si="68"/>
        <v>502656830.941499</v>
      </c>
      <c r="F616" s="5">
        <f t="shared" si="65"/>
        <v>4346413909.760437</v>
      </c>
      <c r="G616" s="54">
        <f t="shared" si="67"/>
        <v>1.8891313874959008E+19</v>
      </c>
    </row>
    <row r="617" spans="3:7" ht="13.5">
      <c r="C617" s="47">
        <f t="shared" si="66"/>
        <v>103.60000000000093</v>
      </c>
      <c r="D617" s="54">
        <f t="shared" si="64"/>
        <v>215.69514819999515</v>
      </c>
      <c r="E617" s="51">
        <f t="shared" si="68"/>
        <v>549753591.9788094</v>
      </c>
      <c r="F617" s="5">
        <f t="shared" si="65"/>
        <v>4753654008.126977</v>
      </c>
      <c r="G617" s="54">
        <f t="shared" si="67"/>
        <v>2.2597226428981674E+19</v>
      </c>
    </row>
    <row r="618" spans="3:7" ht="13.5">
      <c r="C618" s="47">
        <f t="shared" si="66"/>
        <v>103.80000000000094</v>
      </c>
      <c r="D618" s="54">
        <f t="shared" si="64"/>
        <v>216.11154809999516</v>
      </c>
      <c r="E618" s="51">
        <f t="shared" si="68"/>
        <v>601275724.0523622</v>
      </c>
      <c r="F618" s="5">
        <f t="shared" si="65"/>
        <v>5199159764.182379</v>
      </c>
      <c r="G618" s="54">
        <f t="shared" si="67"/>
        <v>2.703126225349297E+19</v>
      </c>
    </row>
    <row r="619" spans="3:7" ht="13.5">
      <c r="C619" s="47">
        <f t="shared" si="66"/>
        <v>104.00000000000094</v>
      </c>
      <c r="D619" s="54">
        <f t="shared" si="64"/>
        <v>216.52794799999515</v>
      </c>
      <c r="E619" s="51">
        <f t="shared" si="68"/>
        <v>657640173.2049737</v>
      </c>
      <c r="F619" s="5">
        <f t="shared" si="65"/>
        <v>5686536460.832518</v>
      </c>
      <c r="G619" s="54">
        <f t="shared" si="67"/>
        <v>3.2336696920377614E+19</v>
      </c>
    </row>
    <row r="620" spans="3:7" ht="13.5">
      <c r="C620" s="47">
        <f t="shared" si="66"/>
        <v>104.20000000000094</v>
      </c>
      <c r="D620" s="54">
        <f t="shared" si="64"/>
        <v>216.94434789999514</v>
      </c>
      <c r="E620" s="51">
        <f t="shared" si="68"/>
        <v>719303269.4828259</v>
      </c>
      <c r="F620" s="5">
        <f t="shared" si="65"/>
        <v>6219729929.782204</v>
      </c>
      <c r="G620" s="54">
        <f t="shared" si="67"/>
        <v>3.8685040399428534E+19</v>
      </c>
    </row>
    <row r="621" spans="3:7" ht="13.5">
      <c r="C621" s="47">
        <f t="shared" si="66"/>
        <v>104.40000000000094</v>
      </c>
      <c r="D621" s="54">
        <f t="shared" si="64"/>
        <v>217.36074779999512</v>
      </c>
      <c r="E621" s="51">
        <f t="shared" si="68"/>
        <v>786764456.1147506</v>
      </c>
      <c r="F621" s="5">
        <f t="shared" si="65"/>
        <v>6803058797.305478</v>
      </c>
      <c r="G621" s="54">
        <f t="shared" si="67"/>
        <v>4.628160899959546E+19</v>
      </c>
    </row>
    <row r="622" spans="3:7" ht="13.5">
      <c r="C622" s="47">
        <f t="shared" si="66"/>
        <v>104.60000000000095</v>
      </c>
      <c r="D622" s="54">
        <f t="shared" si="64"/>
        <v>217.7771476999951</v>
      </c>
      <c r="E622" s="51">
        <f t="shared" si="68"/>
        <v>860570372.6140739</v>
      </c>
      <c r="F622" s="5">
        <f t="shared" si="65"/>
        <v>7441249790.342258</v>
      </c>
      <c r="G622" s="54">
        <f t="shared" si="67"/>
        <v>5.5372198442268705E+19</v>
      </c>
    </row>
    <row r="623" spans="3:7" ht="13.5">
      <c r="C623" s="47">
        <f t="shared" si="66"/>
        <v>104.80000000000095</v>
      </c>
      <c r="D623" s="54">
        <f t="shared" si="64"/>
        <v>218.1935475999951</v>
      </c>
      <c r="E623" s="51">
        <f t="shared" si="68"/>
        <v>941319325.4663496</v>
      </c>
      <c r="F623" s="5">
        <f t="shared" si="65"/>
        <v>8139476394.004127</v>
      </c>
      <c r="G623" s="54">
        <f t="shared" si="67"/>
        <v>6.625107596855042E+19</v>
      </c>
    </row>
    <row r="624" spans="3:7" ht="13.5">
      <c r="C624" s="47">
        <f t="shared" si="66"/>
        <v>105.00000000000095</v>
      </c>
      <c r="D624" s="54">
        <f t="shared" si="64"/>
        <v>218.60994749999512</v>
      </c>
      <c r="E624" s="51">
        <f t="shared" si="68"/>
        <v>1029666183.2749168</v>
      </c>
      <c r="F624" s="5">
        <f t="shared" si="65"/>
        <v>8903401179.316504</v>
      </c>
      <c r="G624" s="54">
        <f t="shared" si="67"/>
        <v>7.92705525598545E+19</v>
      </c>
    </row>
    <row r="625" spans="3:7" ht="13.5">
      <c r="C625" s="47">
        <f t="shared" si="66"/>
        <v>105.20000000000095</v>
      </c>
      <c r="D625" s="54">
        <f t="shared" si="64"/>
        <v>219.0263473999951</v>
      </c>
      <c r="E625" s="51">
        <f t="shared" si="68"/>
        <v>1126327736.751246</v>
      </c>
      <c r="F625" s="5">
        <f t="shared" si="65"/>
        <v>9739222150.418488</v>
      </c>
      <c r="G625" s="54">
        <f t="shared" si="67"/>
        <v>9.485244809520212E+19</v>
      </c>
    </row>
    <row r="626" spans="3:7" ht="13.5">
      <c r="C626" s="47">
        <f t="shared" si="66"/>
        <v>105.40000000000096</v>
      </c>
      <c r="D626" s="54">
        <f t="shared" si="64"/>
        <v>219.4427472999951</v>
      </c>
      <c r="E626" s="51">
        <f t="shared" si="68"/>
        <v>1232088567.7878506</v>
      </c>
      <c r="F626" s="5">
        <f t="shared" si="65"/>
        <v>10653723493.739178</v>
      </c>
      <c r="G626" s="54">
        <f t="shared" si="67"/>
        <v>1.135018242810501E+20</v>
      </c>
    </row>
    <row r="627" spans="3:7" ht="13.5">
      <c r="C627" s="47">
        <f t="shared" si="66"/>
        <v>105.60000000000096</v>
      </c>
      <c r="D627" s="54">
        <f t="shared" si="64"/>
        <v>219.85914719999508</v>
      </c>
      <c r="E627" s="51">
        <f t="shared" si="68"/>
        <v>1347807476.0702217</v>
      </c>
      <c r="F627" s="5">
        <f t="shared" si="65"/>
        <v>11654331148.14769</v>
      </c>
      <c r="G627" s="54">
        <f t="shared" si="67"/>
        <v>1.3582343451068545E+20</v>
      </c>
    </row>
    <row r="628" spans="3:7" ht="13.5">
      <c r="C628" s="47">
        <f t="shared" si="66"/>
        <v>105.80000000000096</v>
      </c>
      <c r="D628" s="54">
        <f t="shared" si="64"/>
        <v>220.27554709999507</v>
      </c>
      <c r="E628" s="51">
        <f t="shared" si="68"/>
        <v>1474424516.306059</v>
      </c>
      <c r="F628" s="5">
        <f t="shared" si="65"/>
        <v>12749173655.03842</v>
      </c>
      <c r="G628" s="54">
        <f t="shared" si="67"/>
        <v>1.625414288863257E+20</v>
      </c>
    </row>
    <row r="629" spans="3:7" ht="13.5">
      <c r="C629" s="47">
        <f t="shared" si="66"/>
        <v>106.00000000000097</v>
      </c>
      <c r="D629" s="54">
        <f t="shared" si="64"/>
        <v>220.69194699999508</v>
      </c>
      <c r="E629" s="51">
        <f t="shared" si="68"/>
        <v>1612968704.2135642</v>
      </c>
      <c r="F629" s="5">
        <f t="shared" si="65"/>
        <v>13947148791.096457</v>
      </c>
      <c r="G629" s="54">
        <f t="shared" si="67"/>
        <v>1.9452295940098336E+20</v>
      </c>
    </row>
    <row r="630" spans="3:7" ht="13.5">
      <c r="C630" s="47">
        <f t="shared" si="66"/>
        <v>106.20000000000097</v>
      </c>
      <c r="D630" s="54">
        <f t="shared" si="64"/>
        <v>221.10834689999507</v>
      </c>
      <c r="E630" s="51">
        <f t="shared" si="68"/>
        <v>1764566454.9580686</v>
      </c>
      <c r="F630" s="5">
        <f t="shared" si="65"/>
        <v>15257996534.45677</v>
      </c>
      <c r="G630" s="54">
        <f t="shared" si="67"/>
        <v>2.328064582454948E+20</v>
      </c>
    </row>
    <row r="631" spans="3:7" ht="13.5">
      <c r="C631" s="47">
        <f t="shared" si="66"/>
        <v>106.40000000000097</v>
      </c>
      <c r="D631" s="54">
        <f t="shared" si="64"/>
        <v>221.52474679999506</v>
      </c>
      <c r="E631" s="51">
        <f t="shared" si="68"/>
        <v>1930450823.8040967</v>
      </c>
      <c r="F631" s="5">
        <f t="shared" si="65"/>
        <v>16692378967.524948</v>
      </c>
      <c r="G631" s="54">
        <f t="shared" si="67"/>
        <v>2.7863551559546926E+20</v>
      </c>
    </row>
    <row r="632" spans="3:7" ht="13.5">
      <c r="C632" s="47">
        <f t="shared" si="66"/>
        <v>106.60000000000097</v>
      </c>
      <c r="D632" s="54">
        <f t="shared" si="64"/>
        <v>221.94114669999504</v>
      </c>
      <c r="E632" s="51">
        <f t="shared" si="68"/>
        <v>2111971625.4089441</v>
      </c>
      <c r="F632" s="5">
        <f t="shared" si="65"/>
        <v>18261967777.306778</v>
      </c>
      <c r="G632" s="54">
        <f t="shared" si="67"/>
        <v>3.3349946709939107E+20</v>
      </c>
    </row>
    <row r="633" spans="3:7" ht="13.5">
      <c r="C633" s="47">
        <f t="shared" si="66"/>
        <v>106.80000000000098</v>
      </c>
      <c r="D633" s="54">
        <f t="shared" si="64"/>
        <v>222.35754659999503</v>
      </c>
      <c r="E633" s="51">
        <f t="shared" si="68"/>
        <v>2310606515.479638</v>
      </c>
      <c r="F633" s="5">
        <f t="shared" si="65"/>
        <v>19979540077.17965</v>
      </c>
      <c r="G633" s="54">
        <f t="shared" si="67"/>
        <v>3.991820216956278E+20</v>
      </c>
    </row>
    <row r="634" spans="3:7" ht="13.5">
      <c r="C634" s="47">
        <f t="shared" si="66"/>
        <v>107.00000000000098</v>
      </c>
      <c r="D634" s="54">
        <f t="shared" si="64"/>
        <v>222.77394649999502</v>
      </c>
      <c r="E634" s="51">
        <f t="shared" si="68"/>
        <v>2527973126.5087366</v>
      </c>
      <c r="F634" s="5">
        <f t="shared" si="65"/>
        <v>21859083343.158493</v>
      </c>
      <c r="G634" s="54">
        <f t="shared" si="67"/>
        <v>4.778195246031491E+20</v>
      </c>
    </row>
    <row r="635" spans="3:7" ht="13.5">
      <c r="C635" s="47">
        <f t="shared" si="66"/>
        <v>107.20000000000098</v>
      </c>
      <c r="D635" s="54">
        <f t="shared" si="64"/>
        <v>223.19034639999504</v>
      </c>
      <c r="E635" s="51">
        <f t="shared" si="68"/>
        <v>2765842358.062726</v>
      </c>
      <c r="F635" s="5">
        <f t="shared" si="65"/>
        <v>23915910333.44088</v>
      </c>
      <c r="G635" s="54">
        <f t="shared" si="67"/>
        <v>5.7197076707718424E+20</v>
      </c>
    </row>
    <row r="636" spans="3:7" ht="13.5">
      <c r="C636" s="47">
        <f t="shared" si="66"/>
        <v>107.40000000000099</v>
      </c>
      <c r="D636" s="54">
        <f t="shared" si="64"/>
        <v>223.60674629999502</v>
      </c>
      <c r="E636" s="51">
        <f t="shared" si="68"/>
        <v>3026152931.69304</v>
      </c>
      <c r="F636" s="5">
        <f t="shared" si="65"/>
        <v>26166784942.99372</v>
      </c>
      <c r="G636" s="54">
        <f t="shared" si="67"/>
        <v>6.847006342528829E+20</v>
      </c>
    </row>
    <row r="637" spans="3:7" ht="13.5">
      <c r="C637" s="47">
        <f t="shared" si="66"/>
        <v>107.60000000000099</v>
      </c>
      <c r="D637" s="54">
        <f t="shared" si="64"/>
        <v>224.023146199995</v>
      </c>
      <c r="E637" s="51">
        <f t="shared" si="68"/>
        <v>3311027331.0542707</v>
      </c>
      <c r="F637" s="5">
        <f t="shared" si="65"/>
        <v>28630060035.862015</v>
      </c>
      <c r="G637" s="54">
        <f t="shared" si="67"/>
        <v>8.196803376570633E+20</v>
      </c>
    </row>
    <row r="638" spans="3:7" ht="13.5">
      <c r="C638" s="47">
        <f t="shared" si="66"/>
        <v>107.80000000000099</v>
      </c>
      <c r="D638" s="54">
        <f t="shared" si="64"/>
        <v>224.439546099995</v>
      </c>
      <c r="E638" s="51">
        <f t="shared" si="68"/>
        <v>3622789259.335064</v>
      </c>
      <c r="F638" s="5">
        <f t="shared" si="65"/>
        <v>31325828397.500137</v>
      </c>
      <c r="G638" s="54">
        <f t="shared" si="67"/>
        <v>9.813075247896261E+20</v>
      </c>
    </row>
    <row r="639" spans="3:7" ht="13.5">
      <c r="C639" s="47">
        <f t="shared" si="66"/>
        <v>108.000000000001</v>
      </c>
      <c r="D639" s="54">
        <f t="shared" si="64"/>
        <v>224.855945999995</v>
      </c>
      <c r="E639" s="51">
        <f t="shared" si="68"/>
        <v>3963982758.7308874</v>
      </c>
      <c r="F639" s="5">
        <f t="shared" si="65"/>
        <v>34276088058.581795</v>
      </c>
      <c r="G639" s="54">
        <f t="shared" si="67"/>
        <v>1.1748502125996535E+21</v>
      </c>
    </row>
    <row r="640" spans="3:7" ht="13.5">
      <c r="C640" s="47">
        <f t="shared" si="66"/>
        <v>108.200000000001</v>
      </c>
      <c r="D640" s="54">
        <f t="shared" si="64"/>
        <v>225.272345899995</v>
      </c>
      <c r="E640" s="51">
        <f t="shared" si="68"/>
        <v>4337393150.520194</v>
      </c>
      <c r="F640" s="5">
        <f t="shared" si="65"/>
        <v>37504923361.351265</v>
      </c>
      <c r="G640" s="54">
        <f t="shared" si="67"/>
        <v>1.406619276340832E+21</v>
      </c>
    </row>
    <row r="641" spans="3:7" ht="13.5">
      <c r="C641" s="47">
        <f t="shared" si="66"/>
        <v>108.400000000001</v>
      </c>
      <c r="D641" s="54">
        <f t="shared" si="64"/>
        <v>225.688745799995</v>
      </c>
      <c r="E641" s="51">
        <f t="shared" si="68"/>
        <v>4746069969.462292</v>
      </c>
      <c r="F641" s="5">
        <f t="shared" si="65"/>
        <v>41038703270.63755</v>
      </c>
      <c r="G641" s="54">
        <f t="shared" si="67"/>
        <v>1.684175166135437E+21</v>
      </c>
    </row>
    <row r="642" spans="3:7" ht="13.5">
      <c r="C642" s="47">
        <f t="shared" si="66"/>
        <v>108.600000000001</v>
      </c>
      <c r="D642" s="54">
        <f t="shared" si="64"/>
        <v>226.10514569999498</v>
      </c>
      <c r="E642" s="51">
        <f t="shared" si="68"/>
        <v>5193352082.843621</v>
      </c>
      <c r="F642" s="5">
        <f t="shared" si="65"/>
        <v>44906298575.2638</v>
      </c>
      <c r="G642" s="54">
        <f t="shared" si="67"/>
        <v>2.0165756517307397E+21</v>
      </c>
    </row>
    <row r="643" spans="3:7" ht="13.5">
      <c r="C643" s="47">
        <f t="shared" si="66"/>
        <v>108.800000000001</v>
      </c>
      <c r="D643" s="54">
        <f t="shared" si="64"/>
        <v>226.52154559999497</v>
      </c>
      <c r="E643" s="51">
        <f t="shared" si="68"/>
        <v>5682895202.698318</v>
      </c>
      <c r="F643" s="5">
        <f t="shared" si="65"/>
        <v>49139319782.95055</v>
      </c>
      <c r="G643" s="54">
        <f t="shared" si="67"/>
        <v>2.414672748731075E+21</v>
      </c>
    </row>
    <row r="644" spans="3:7" ht="13.5">
      <c r="C644" s="47">
        <f t="shared" si="66"/>
        <v>109.00000000000101</v>
      </c>
      <c r="D644" s="54">
        <f t="shared" si="64"/>
        <v>226.93794549999495</v>
      </c>
      <c r="E644" s="51">
        <f t="shared" si="68"/>
        <v>6218702019.671637</v>
      </c>
      <c r="F644" s="5">
        <f t="shared" si="65"/>
        <v>53772377684.253265</v>
      </c>
      <c r="G644" s="54">
        <f t="shared" si="67"/>
        <v>2.8914686018179784E+21</v>
      </c>
    </row>
    <row r="645" spans="3:7" ht="13.5">
      <c r="C645" s="47">
        <f t="shared" si="66"/>
        <v>109.20000000000101</v>
      </c>
      <c r="D645" s="54">
        <f t="shared" si="64"/>
        <v>227.35434539999494</v>
      </c>
      <c r="E645" s="51">
        <f t="shared" si="68"/>
        <v>6805155208.84828</v>
      </c>
      <c r="F645" s="5">
        <f t="shared" si="65"/>
        <v>58843368750.03944</v>
      </c>
      <c r="G645" s="54">
        <f t="shared" si="67"/>
        <v>3.462542045853118E+21</v>
      </c>
    </row>
    <row r="646" spans="3:7" ht="13.5">
      <c r="C646" s="47">
        <f t="shared" si="66"/>
        <v>109.40000000000101</v>
      </c>
      <c r="D646" s="54">
        <f t="shared" si="64"/>
        <v>227.77074529999496</v>
      </c>
      <c r="E646" s="51">
        <f t="shared" si="68"/>
        <v>7447053581.815342</v>
      </c>
      <c r="F646" s="5">
        <f t="shared" si="65"/>
        <v>64393787734.08252</v>
      </c>
      <c r="G646" s="54">
        <f t="shared" si="67"/>
        <v>4.1465598987420765E+21</v>
      </c>
    </row>
    <row r="647" spans="3:7" ht="13.5">
      <c r="C647" s="47">
        <f t="shared" si="66"/>
        <v>109.60000000000102</v>
      </c>
      <c r="D647" s="54">
        <f t="shared" si="64"/>
        <v>228.18714519999494</v>
      </c>
      <c r="E647" s="51">
        <f t="shared" si="68"/>
        <v>8149651685.472546</v>
      </c>
      <c r="F647" s="5">
        <f t="shared" si="65"/>
        <v>70469070079.2704</v>
      </c>
      <c r="G647" s="54">
        <f t="shared" si="67"/>
        <v>4.965889837837123E+21</v>
      </c>
    </row>
    <row r="648" spans="3:7" ht="13.5">
      <c r="C648" s="47">
        <f t="shared" si="66"/>
        <v>109.80000000000102</v>
      </c>
      <c r="D648" s="54">
        <f t="shared" si="64"/>
        <v>228.60354509999493</v>
      </c>
      <c r="E648" s="51">
        <f t="shared" si="68"/>
        <v>8918703176.861021</v>
      </c>
      <c r="F648" s="5">
        <f t="shared" si="65"/>
        <v>77118966974.5976</v>
      </c>
      <c r="G648" s="54">
        <f t="shared" si="67"/>
        <v>5.947335067229075E+21</v>
      </c>
    </row>
    <row r="649" spans="3:7" ht="13.5">
      <c r="C649" s="47">
        <f t="shared" si="66"/>
        <v>110.00000000000102</v>
      </c>
      <c r="D649" s="54">
        <f t="shared" si="64"/>
        <v>229.01994499999492</v>
      </c>
      <c r="E649" s="51">
        <f t="shared" si="68"/>
        <v>9760508334.797607</v>
      </c>
      <c r="F649" s="5">
        <f t="shared" si="65"/>
        <v>84397956182.62347</v>
      </c>
      <c r="G649" s="54">
        <f t="shared" si="67"/>
        <v>7.123015007804032E+21</v>
      </c>
    </row>
    <row r="650" spans="3:7" ht="13.5">
      <c r="C650" s="47">
        <f t="shared" si="66"/>
        <v>110.20000000000103</v>
      </c>
      <c r="D650" s="54">
        <f t="shared" si="64"/>
        <v>229.4363448999949</v>
      </c>
      <c r="E650" s="51">
        <f t="shared" si="68"/>
        <v>10681966103.639526</v>
      </c>
      <c r="F650" s="5">
        <f t="shared" si="65"/>
        <v>92365692055.72345</v>
      </c>
      <c r="G650" s="54">
        <f t="shared" si="67"/>
        <v>8.531421068932734E+21</v>
      </c>
    </row>
    <row r="651" spans="3:7" ht="13.5">
      <c r="C651" s="47">
        <f t="shared" si="66"/>
        <v>110.40000000000103</v>
      </c>
      <c r="D651" s="54">
        <f t="shared" si="64"/>
        <v>229.85274479999492</v>
      </c>
      <c r="E651" s="51">
        <f t="shared" si="68"/>
        <v>11690631102.354301</v>
      </c>
      <c r="F651" s="5">
        <f t="shared" si="65"/>
        <v>101087498486.74483</v>
      </c>
      <c r="G651" s="54">
        <f t="shared" si="67"/>
        <v>1.0218682350307637E+22</v>
      </c>
    </row>
    <row r="652" spans="3:7" ht="13.5">
      <c r="C652" s="47">
        <f t="shared" si="66"/>
        <v>110.60000000000103</v>
      </c>
      <c r="D652" s="54">
        <f t="shared" si="64"/>
        <v>230.2691446999949</v>
      </c>
      <c r="E652" s="51">
        <f t="shared" si="68"/>
        <v>12794776073.55044</v>
      </c>
      <c r="F652" s="5">
        <f t="shared" si="65"/>
        <v>110634908898.35718</v>
      </c>
      <c r="G652" s="54">
        <f t="shared" si="67"/>
        <v>1.2240083066947793E+22</v>
      </c>
    </row>
    <row r="653" spans="3:7" ht="13.5">
      <c r="C653" s="47">
        <f t="shared" si="66"/>
        <v>110.80000000000103</v>
      </c>
      <c r="D653" s="54">
        <f t="shared" si="64"/>
        <v>230.6855445999949</v>
      </c>
      <c r="E653" s="51">
        <f t="shared" si="68"/>
        <v>14003460292.584377</v>
      </c>
      <c r="F653" s="5">
        <f t="shared" si="65"/>
        <v>121086257768.4742</v>
      </c>
      <c r="G653" s="54">
        <f t="shared" si="67"/>
        <v>1.4661881820373378E+22</v>
      </c>
    </row>
    <row r="654" spans="3:7" ht="13.5">
      <c r="C654" s="47">
        <f t="shared" si="66"/>
        <v>111.00000000000104</v>
      </c>
      <c r="D654" s="54">
        <f t="shared" si="64"/>
        <v>231.1019444999949</v>
      </c>
      <c r="E654" s="51">
        <f t="shared" si="68"/>
        <v>15326604506.680908</v>
      </c>
      <c r="F654" s="5">
        <f t="shared" si="65"/>
        <v>132527328619.92656</v>
      </c>
      <c r="G654" s="54">
        <f t="shared" si="67"/>
        <v>1.7563492831134006E+22</v>
      </c>
    </row>
    <row r="655" spans="3:7" ht="13.5">
      <c r="C655" s="47">
        <f t="shared" si="66"/>
        <v>111.20000000000104</v>
      </c>
      <c r="D655" s="54">
        <f t="shared" si="64"/>
        <v>231.51834439999487</v>
      </c>
      <c r="E655" s="51">
        <f t="shared" si="68"/>
        <v>16775073028.607077</v>
      </c>
      <c r="F655" s="5">
        <f t="shared" si="65"/>
        <v>145052063874.70868</v>
      </c>
      <c r="G655" s="54">
        <f t="shared" si="67"/>
        <v>2.1040101234312565E+22</v>
      </c>
    </row>
    <row r="656" spans="3:7" ht="13.5">
      <c r="C656" s="47">
        <f t="shared" si="66"/>
        <v>111.40000000000104</v>
      </c>
      <c r="D656" s="54">
        <f t="shared" si="64"/>
        <v>231.93474429999486</v>
      </c>
      <c r="E656" s="51">
        <f t="shared" si="68"/>
        <v>18360763669.28285</v>
      </c>
      <c r="F656" s="5">
        <f t="shared" si="65"/>
        <v>158763342490.58057</v>
      </c>
      <c r="G656" s="54">
        <f t="shared" si="67"/>
        <v>2.5205798918781384E+22</v>
      </c>
    </row>
    <row r="657" spans="3:7" ht="13.5">
      <c r="C657" s="47">
        <f t="shared" si="66"/>
        <v>111.60000000000105</v>
      </c>
      <c r="D657" s="54">
        <f t="shared" si="64"/>
        <v>232.35114419999488</v>
      </c>
      <c r="E657" s="51">
        <f t="shared" si="68"/>
        <v>20096706259.29962</v>
      </c>
      <c r="F657" s="5">
        <f t="shared" si="65"/>
        <v>173773831864.93585</v>
      </c>
      <c r="G657" s="54">
        <f t="shared" si="67"/>
        <v>3.0197344641022993E+22</v>
      </c>
    </row>
    <row r="658" spans="3:7" ht="13.5">
      <c r="C658" s="47">
        <f t="shared" si="66"/>
        <v>111.80000000000105</v>
      </c>
      <c r="D658" s="54">
        <f t="shared" si="64"/>
        <v>232.76754409999486</v>
      </c>
      <c r="E658" s="51">
        <f t="shared" si="68"/>
        <v>21997170581.202198</v>
      </c>
      <c r="F658" s="5">
        <f t="shared" si="65"/>
        <v>190206921112.42316</v>
      </c>
      <c r="G658" s="54">
        <f t="shared" si="67"/>
        <v>3.6178672839067565E+22</v>
      </c>
    </row>
    <row r="659" spans="3:7" ht="13.5">
      <c r="C659" s="47">
        <f t="shared" si="66"/>
        <v>112.00000000000105</v>
      </c>
      <c r="D659" s="54">
        <f t="shared" si="64"/>
        <v>233.18394399999485</v>
      </c>
      <c r="E659" s="51">
        <f t="shared" si="68"/>
        <v>24077784613.176674</v>
      </c>
      <c r="F659" s="5">
        <f t="shared" si="65"/>
        <v>208197743504.0701</v>
      </c>
      <c r="G659" s="54">
        <f t="shared" si="67"/>
        <v>4.334630040018656E+22</v>
      </c>
    </row>
    <row r="660" spans="3:7" ht="13.5">
      <c r="C660" s="47">
        <f t="shared" si="66"/>
        <v>112.20000000000105</v>
      </c>
      <c r="D660" s="54">
        <f t="shared" si="64"/>
        <v>233.60034389999484</v>
      </c>
      <c r="E660" s="51">
        <f t="shared" si="68"/>
        <v>26355664071.139896</v>
      </c>
      <c r="F660" s="5">
        <f t="shared" si="65"/>
        <v>227894296602.34317</v>
      </c>
      <c r="G660" s="54">
        <f t="shared" si="67"/>
        <v>5.193581042387676E+22</v>
      </c>
    </row>
    <row r="661" spans="3:7" ht="13.5">
      <c r="C661" s="47">
        <f t="shared" si="66"/>
        <v>112.40000000000106</v>
      </c>
      <c r="D661" s="54">
        <f t="shared" si="64"/>
        <v>234.01674379999483</v>
      </c>
      <c r="E661" s="51">
        <f t="shared" si="68"/>
        <v>28849554330.873222</v>
      </c>
      <c r="F661" s="5">
        <f t="shared" si="65"/>
        <v>249458669444.9805</v>
      </c>
      <c r="G661" s="54">
        <f t="shared" si="67"/>
        <v>6.222962776126005E+22</v>
      </c>
    </row>
    <row r="662" spans="3:7" ht="13.5">
      <c r="C662" s="47">
        <f t="shared" si="66"/>
        <v>112.60000000000106</v>
      </c>
      <c r="D662" s="54">
        <f t="shared" si="64"/>
        <v>234.43314369999484</v>
      </c>
      <c r="E662" s="51">
        <f t="shared" si="68"/>
        <v>31579985915.582626</v>
      </c>
      <c r="F662" s="5">
        <f t="shared" si="65"/>
        <v>273068387027.45453</v>
      </c>
      <c r="G662" s="54">
        <f t="shared" si="67"/>
        <v>7.456634399377569E+22</v>
      </c>
    </row>
    <row r="663" spans="3:7" ht="13.5">
      <c r="C663" s="47">
        <f t="shared" si="66"/>
        <v>112.80000000000106</v>
      </c>
      <c r="D663" s="54">
        <f t="shared" si="64"/>
        <v>234.84954359999483</v>
      </c>
      <c r="E663" s="51">
        <f t="shared" si="68"/>
        <v>34569444847.97339</v>
      </c>
      <c r="F663" s="5">
        <f t="shared" si="65"/>
        <v>298917883317.127</v>
      </c>
      <c r="G663" s="54">
        <f t="shared" si="67"/>
        <v>8.935190096679156E+22</v>
      </c>
    </row>
    <row r="664" spans="3:7" ht="13.5">
      <c r="C664" s="47">
        <f t="shared" si="66"/>
        <v>113.00000000000107</v>
      </c>
      <c r="D664" s="54">
        <f t="shared" si="64"/>
        <v>235.26594349999482</v>
      </c>
      <c r="E664" s="51">
        <f t="shared" si="68"/>
        <v>37842559290.55985</v>
      </c>
      <c r="F664" s="5">
        <f t="shared" si="65"/>
        <v>327220115109.83746</v>
      </c>
      <c r="G664" s="54">
        <f t="shared" si="67"/>
        <v>1.0707300373249529E+23</v>
      </c>
    </row>
    <row r="665" spans="3:7" ht="13.5">
      <c r="C665" s="47">
        <f t="shared" si="66"/>
        <v>113.20000000000107</v>
      </c>
      <c r="D665" s="54">
        <f t="shared" si="64"/>
        <v>235.6823433999948</v>
      </c>
      <c r="E665" s="51">
        <f t="shared" si="68"/>
        <v>41426304034.5409</v>
      </c>
      <c r="F665" s="5">
        <f t="shared" si="65"/>
        <v>358208330220.91974</v>
      </c>
      <c r="G665" s="54">
        <f t="shared" si="67"/>
        <v>1.2831320783965948E+23</v>
      </c>
    </row>
    <row r="666" spans="3:7" ht="13.5">
      <c r="C666" s="47">
        <f t="shared" si="66"/>
        <v>113.40000000000107</v>
      </c>
      <c r="D666" s="54">
        <f t="shared" si="64"/>
        <v>236.0987432999948</v>
      </c>
      <c r="E666" s="51">
        <f t="shared" si="68"/>
        <v>45350224547.31275</v>
      </c>
      <c r="F666" s="5">
        <f t="shared" si="65"/>
        <v>392138004797.43176</v>
      </c>
      <c r="G666" s="54">
        <f t="shared" si="67"/>
        <v>1.5377221480651062E+23</v>
      </c>
    </row>
    <row r="667" spans="3:7" ht="13.5">
      <c r="C667" s="47">
        <f t="shared" si="66"/>
        <v>113.60000000000107</v>
      </c>
      <c r="D667" s="54">
        <f t="shared" si="64"/>
        <v>236.51514319999478</v>
      </c>
      <c r="E667" s="51">
        <f t="shared" si="68"/>
        <v>49646682452.82665</v>
      </c>
      <c r="F667" s="5">
        <f t="shared" si="65"/>
        <v>429288965957.6496</v>
      </c>
      <c r="G667" s="54">
        <f t="shared" si="67"/>
        <v>1.8428901629298805E+23</v>
      </c>
    </row>
    <row r="668" spans="3:7" ht="13.5">
      <c r="C668" s="47">
        <f t="shared" si="66"/>
        <v>113.80000000000108</v>
      </c>
      <c r="D668" s="54">
        <f t="shared" si="64"/>
        <v>236.9315430999948</v>
      </c>
      <c r="E668" s="51">
        <f t="shared" si="68"/>
        <v>54351124498.916306</v>
      </c>
      <c r="F668" s="5">
        <f t="shared" si="65"/>
        <v>469967717519.59875</v>
      </c>
      <c r="G668" s="54">
        <f t="shared" si="67"/>
        <v>2.208696555105814E+23</v>
      </c>
    </row>
    <row r="669" spans="3:7" ht="13.5">
      <c r="C669" s="47">
        <f t="shared" si="66"/>
        <v>114.00000000000108</v>
      </c>
      <c r="D669" s="54">
        <f t="shared" si="64"/>
        <v>237.34794299999479</v>
      </c>
      <c r="E669" s="51">
        <f t="shared" si="68"/>
        <v>59502377262.93796</v>
      </c>
      <c r="F669" s="5">
        <f t="shared" si="65"/>
        <v>514509988285.7179</v>
      </c>
      <c r="G669" s="54">
        <f t="shared" si="67"/>
        <v>2.6472052804576956E+23</v>
      </c>
    </row>
    <row r="670" spans="3:7" ht="14.25" thickBot="1">
      <c r="C670" s="48">
        <f t="shared" si="66"/>
        <v>114.20000000000108</v>
      </c>
      <c r="D670" s="55">
        <f t="shared" si="64"/>
        <v>237.76434289999477</v>
      </c>
      <c r="E670" s="52">
        <f t="shared" si="68"/>
        <v>65142970063.25197</v>
      </c>
      <c r="F670" s="49">
        <f t="shared" si="65"/>
        <v>563283524220.0833</v>
      </c>
      <c r="G670" s="55">
        <f t="shared" si="67"/>
        <v>3.1728832865779714E+23</v>
      </c>
    </row>
  </sheetData>
  <printOptions/>
  <pageMargins left="0.75" right="0.75" top="1" bottom="1" header="0.512" footer="0.512"/>
  <pageSetup orientation="portrait" paperSize="9"/>
  <drawing r:id="rId5"/>
  <legacyDrawing r:id="rId4"/>
  <oleObjects>
    <oleObject progId="Equation.3" shapeId="119720142" r:id="rId2"/>
    <oleObject progId="Equation.3" shapeId="11972397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2013-12-29T03:44:21Z</dcterms:created>
  <dcterms:modified xsi:type="dcterms:W3CDTF">2014-01-06T02:33:48Z</dcterms:modified>
  <cp:category/>
  <cp:version/>
  <cp:contentType/>
  <cp:contentStatus/>
</cp:coreProperties>
</file>